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ropbox\NASPSPA Conference\"/>
    </mc:Choice>
  </mc:AlternateContent>
  <bookViews>
    <workbookView xWindow="0" yWindow="0" windowWidth="23040" windowHeight="9108" firstSheet="1" activeTab="1"/>
  </bookViews>
  <sheets>
    <sheet name="Table 1" sheetId="1" r:id="rId1"/>
    <sheet name="Grid" sheetId="3" r:id="rId2"/>
  </sheets>
  <definedNames>
    <definedName name="_xlnm.Print_Area" localSheetId="1">Grid!$A$1:$E$45</definedName>
    <definedName name="_xlnm.Print_Area" localSheetId="0">'Table 1'!$A$1:$E$45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5" i="1" l="1"/>
  <c r="E65" i="1" s="1"/>
  <c r="F65" i="1" s="1"/>
  <c r="G65" i="1" s="1"/>
  <c r="C66" i="1"/>
  <c r="D66" i="1" s="1"/>
  <c r="C67" i="1"/>
  <c r="D67" i="1" s="1"/>
  <c r="C77" i="1" s="1"/>
  <c r="F75" i="1"/>
  <c r="E70" i="1"/>
  <c r="F58" i="1"/>
  <c r="F57" i="1"/>
  <c r="C64" i="1"/>
  <c r="E78" i="1"/>
  <c r="D78" i="1"/>
  <c r="F76" i="1"/>
  <c r="E71" i="1"/>
  <c r="F77" i="1"/>
  <c r="E72" i="1" s="1"/>
  <c r="F63" i="1"/>
  <c r="F61" i="1"/>
  <c r="F79" i="1"/>
  <c r="B59" i="1"/>
  <c r="B61" i="1" s="1"/>
  <c r="B71" i="1"/>
  <c r="C75" i="1" l="1"/>
  <c r="C76" i="1"/>
  <c r="C78" i="1" s="1"/>
  <c r="D68" i="1"/>
  <c r="E67" i="1"/>
  <c r="F67" i="1" s="1"/>
  <c r="G67" i="1" s="1"/>
  <c r="E66" i="1"/>
  <c r="F66" i="1" s="1"/>
  <c r="G66" i="1" s="1"/>
  <c r="G68" i="1" l="1"/>
</calcChain>
</file>

<file path=xl/sharedStrings.xml><?xml version="1.0" encoding="utf-8"?>
<sst xmlns="http://schemas.openxmlformats.org/spreadsheetml/2006/main" count="292" uniqueCount="199">
  <si>
    <t>NASPSPA 2017</t>
  </si>
  <si>
    <t>Kon Tiki  (425)</t>
  </si>
  <si>
    <t>Boardroom (140)</t>
  </si>
  <si>
    <t>Macaw (126)</t>
  </si>
  <si>
    <t>Toucan (126)</t>
  </si>
  <si>
    <t>Cockatoo (90)</t>
  </si>
  <si>
    <t>Saturday (6/3)</t>
  </si>
  <si>
    <t>5:00-8:00 pm</t>
  </si>
  <si>
    <t xml:space="preserve">Exec Comm Working Dinner        </t>
  </si>
  <si>
    <t>Sunday (6/4)</t>
  </si>
  <si>
    <t xml:space="preserve"> </t>
  </si>
  <si>
    <t>8:00-3:00 pm</t>
  </si>
  <si>
    <t>Exec Comm Pre-Conference Meeting (Suite 308 To Right Side of Swimming Pool)</t>
  </si>
  <si>
    <t>4:00-6:15 pm</t>
  </si>
  <si>
    <t>Conference Welcome and Historical Foundations Lecture (KON TIKI)</t>
  </si>
  <si>
    <t>6:15-7:00 pm</t>
  </si>
  <si>
    <t xml:space="preserve"> Jeopardy Game followed by Conference Group Photo</t>
  </si>
  <si>
    <t>Opening Reception - Beach</t>
  </si>
  <si>
    <t>Monday (6/5)</t>
  </si>
  <si>
    <t>6:30-7:45</t>
  </si>
  <si>
    <t>Program Chairs - Current and 2018 - Breakfast Meeting Suite 308 To Right Side of Swimming Pool</t>
  </si>
  <si>
    <t>8:00‐9:15*</t>
  </si>
  <si>
    <t>SEP Open</t>
  </si>
  <si>
    <t>MLC Getchell Symposium</t>
  </si>
  <si>
    <t>MD Open</t>
  </si>
  <si>
    <t>Office/50th activities/events</t>
  </si>
  <si>
    <t>9:15-9:30</t>
  </si>
  <si>
    <t xml:space="preserve">Refreshment Break </t>
  </si>
  <si>
    <t>9:30-11:00</t>
  </si>
  <si>
    <t>MLC JANUS - Kon Tiki</t>
  </si>
  <si>
    <t>11:15-12:30*</t>
  </si>
  <si>
    <t>SEP Zenko Symposium</t>
  </si>
  <si>
    <t>SEP Open (sport)</t>
  </si>
  <si>
    <t>MLC King Symposium</t>
  </si>
  <si>
    <t>MD Nesbitt Symposium</t>
  </si>
  <si>
    <t>12:30-2:15</t>
  </si>
  <si>
    <r>
      <t xml:space="preserve">Lunch on your own [Past President's Luncheon] [ Student Surfing Lesson* - </t>
    </r>
    <r>
      <rPr>
        <sz val="11"/>
        <color rgb="FFFF0000"/>
        <rFont val="Times New Roman"/>
        <family val="1"/>
      </rPr>
      <t>No students who've signed up should be presenting after this</t>
    </r>
    <r>
      <rPr>
        <sz val="11"/>
        <color theme="1"/>
        <rFont val="Times New Roman"/>
        <family val="1"/>
      </rPr>
      <t>]</t>
    </r>
  </si>
  <si>
    <t>2:15-3:45</t>
  </si>
  <si>
    <t>SEP Pontifex Symposium</t>
  </si>
  <si>
    <t>MLC Open</t>
  </si>
  <si>
    <t>4:00-5:30</t>
  </si>
  <si>
    <t>Poster Session 1 (Odd # ‐ first 45 min; Even # -second 45 min) ‐ Put up posters no later than Noon - ROUSSEAU</t>
  </si>
  <si>
    <t>CASH BAR                                   Beach Side Chats (BEACH!)</t>
  </si>
  <si>
    <t>Dinner on your own [Student Meeting followed by Student Social]</t>
  </si>
  <si>
    <t>Tuesday (6/6)</t>
  </si>
  <si>
    <t>6:30‐7:45</t>
  </si>
  <si>
    <t>JSEP Editorial Board ‐ Human Kinetics - Breakfast Meeting Suite 308 To Right Side of Swimming Pool</t>
  </si>
  <si>
    <t>8:00-9:30</t>
  </si>
  <si>
    <t>9:30-9:45</t>
  </si>
  <si>
    <t>9:45-11:15</t>
  </si>
  <si>
    <t>SEP JANUS - Kon Tiki</t>
  </si>
  <si>
    <t>11:15-11:45</t>
  </si>
  <si>
    <r>
      <t xml:space="preserve">Pick up box lunch- Bring your ticket! </t>
    </r>
    <r>
      <rPr>
        <sz val="11"/>
        <color rgb="FFFF0000"/>
        <rFont val="Times New Roman"/>
        <family val="1"/>
      </rPr>
      <t xml:space="preserve">  </t>
    </r>
  </si>
  <si>
    <t>11:45-1:30</t>
  </si>
  <si>
    <t xml:space="preserve">Awards Luncheon and Business Meeting    BOX LUNCH SERVED - </t>
  </si>
  <si>
    <t>1:30-2:15</t>
  </si>
  <si>
    <t>Presentation of Distinguished Scholar Award  (KON TIKI)</t>
  </si>
  <si>
    <t>2:15-3:30</t>
  </si>
  <si>
    <t>Early Career Distinguished Scholar Award</t>
  </si>
  <si>
    <t>3:45-5:15</t>
  </si>
  <si>
    <t>SEP Dorsch Symposium</t>
  </si>
  <si>
    <t>SEP Open (exercise)</t>
  </si>
  <si>
    <t>MD Robinson Symposium</t>
  </si>
  <si>
    <t>5:30-7:00</t>
  </si>
  <si>
    <t>Poster Session 2 (Odd # ‐ first 45 min; Even # -second 45 min) ‐ Put up posters no later than Noon - ROUSSEAU</t>
  </si>
  <si>
    <t>Dinner on your own</t>
  </si>
  <si>
    <t>Wednesday (6/7)</t>
  </si>
  <si>
    <r>
      <t>JMLD Editorial Board ‐ Human Kinetics</t>
    </r>
    <r>
      <rPr>
        <sz val="11"/>
        <rFont val="Times New Roman"/>
        <family val="1"/>
      </rPr>
      <t xml:space="preserve"> - Breakfast Meeting Suite 308 To Right Side of Swimming Pool</t>
    </r>
  </si>
  <si>
    <t>8:00-9:15*</t>
  </si>
  <si>
    <t>Refreshment Break</t>
  </si>
  <si>
    <t>MD JANUS - Kon Tiki</t>
  </si>
  <si>
    <t>SEP Bloom Symposium</t>
  </si>
  <si>
    <t>MLC Albouy Symposium</t>
  </si>
  <si>
    <t>12:30-2:00</t>
  </si>
  <si>
    <t>Lunch on your own [Executive Committee Lunch Meeting - Incoming and Current]</t>
  </si>
  <si>
    <t>2:00-3:15*</t>
  </si>
  <si>
    <t>SEP Furley &amp; Wegner Symposium</t>
  </si>
  <si>
    <t>3:30-4:45*</t>
  </si>
  <si>
    <t>5:00-6:30</t>
  </si>
  <si>
    <t>Poster Session 3 (Odd # ‐ first 45 min; Even # -second 45 min) ‐ Put up posters no later than Noon - ROUSSEAU</t>
  </si>
  <si>
    <t>Conference Dinner</t>
  </si>
  <si>
    <t>Thursday (6/8)</t>
  </si>
  <si>
    <t>Travel home!</t>
  </si>
  <si>
    <t>NOTE: Symposia are 90 minutes, so can't go in the slots with the * (which are only 75 minutes long)</t>
  </si>
  <si>
    <t>How many in 2016?</t>
  </si>
  <si>
    <t>How many open communications in 2017</t>
  </si>
  <si>
    <t>How many symposia in 2017</t>
  </si>
  <si>
    <t>Posters</t>
  </si>
  <si>
    <t>Verbal (total including symosia individual abstracts)</t>
  </si>
  <si>
    <t>SEP = 16 sessions</t>
  </si>
  <si>
    <t>16 (6 symp)</t>
  </si>
  <si>
    <t>MLC = 9 sessions</t>
  </si>
  <si>
    <t>9 (2 symp)</t>
  </si>
  <si>
    <t>MD = 6 sessions</t>
  </si>
  <si>
    <t>6 (3 symp)</t>
  </si>
  <si>
    <t>8 free spots</t>
  </si>
  <si>
    <t>If we don't need those 5 additional time slots, we can add another beach side chat.</t>
  </si>
  <si>
    <t>Total Sessions</t>
  </si>
  <si>
    <t>Length</t>
  </si>
  <si>
    <t>Needed for symposia</t>
  </si>
  <si>
    <t>Abstracts</t>
  </si>
  <si>
    <t>Total submitted abstracts</t>
  </si>
  <si>
    <t>75 min</t>
  </si>
  <si>
    <t>Submitted as part of symposia</t>
  </si>
  <si>
    <t>90 min</t>
  </si>
  <si>
    <t>Total not in symposia</t>
  </si>
  <si>
    <t>Need 10 of these for symposia</t>
  </si>
  <si>
    <t>Total unique not in symposia</t>
  </si>
  <si>
    <t>TOTAL</t>
  </si>
  <si>
    <t>Total submitted for Poster</t>
  </si>
  <si>
    <t>Total Space for Posters</t>
  </si>
  <si>
    <t>Total submitted for Verbal</t>
  </si>
  <si>
    <t>Verbal</t>
  </si>
  <si>
    <t>75 min sessions</t>
  </si>
  <si>
    <t>Open info (accepted abstracts)</t>
  </si>
  <si>
    <t>Accept</t>
  </si>
  <si>
    <t>Verbal pres accepted as poster</t>
  </si>
  <si>
    <t>Total posters</t>
  </si>
  <si>
    <t>one third</t>
  </si>
  <si>
    <t>MD</t>
  </si>
  <si>
    <t>MLC</t>
  </si>
  <si>
    <t>SEP</t>
  </si>
  <si>
    <t>Symposia Accepted</t>
  </si>
  <si>
    <t>Symposia Abstracts Accepted</t>
  </si>
  <si>
    <t>% for MD</t>
  </si>
  <si>
    <t>Total to present</t>
  </si>
  <si>
    <t>% for MLC</t>
  </si>
  <si>
    <t>% for SEP</t>
  </si>
  <si>
    <t>5 abstract session (21 total)</t>
  </si>
  <si>
    <t>6 abstract session (9 total)</t>
  </si>
  <si>
    <t xml:space="preserve">Kon Tiki  </t>
  </si>
  <si>
    <t xml:space="preserve">Boardroom </t>
  </si>
  <si>
    <t xml:space="preserve">Macaw </t>
  </si>
  <si>
    <t xml:space="preserve">Toucan </t>
  </si>
  <si>
    <t>Cockatoo (Office)</t>
  </si>
  <si>
    <t xml:space="preserve">Exec Com Working Dinner        </t>
  </si>
  <si>
    <t>Opening Reception - Beach [Dinner on your own]</t>
  </si>
  <si>
    <t xml:space="preserve"> Program Chairs - Current and 2018 - Breakfast Meeting Suite 308 To Right Side of Swimming Pool</t>
  </si>
  <si>
    <t>Office</t>
  </si>
  <si>
    <t xml:space="preserve">Office </t>
  </si>
  <si>
    <t xml:space="preserve">SEP Exercise and Mental Health </t>
  </si>
  <si>
    <t>Self-Compassion and Mindfulness</t>
  </si>
  <si>
    <t xml:space="preserve"> Refreshment Break </t>
  </si>
  <si>
    <t xml:space="preserve">SEP Understanding Youth Development </t>
  </si>
  <si>
    <t xml:space="preserve">SEP Coach Athlete Relationships </t>
  </si>
  <si>
    <t xml:space="preserve"> MLC Types of Learning &amp; Feedback </t>
  </si>
  <si>
    <t xml:space="preserve"> Poster Session 1 (Odd # ‐ first 45 min; Even # -second 45 min) ‐ Put up posters no later than Noon - ROUSSEAU</t>
  </si>
  <si>
    <t>CASH BAR                                  Beach Side Chats (BEACH!)</t>
  </si>
  <si>
    <t xml:space="preserve"> JSEP Editorial Board ‐ Human Kinetics - Breakfast Meeting Suite 308 To Right Side of Swimming Pool</t>
  </si>
  <si>
    <t xml:space="preserve"> SEP Mental Health, Perfectionism &amp; Burnout </t>
  </si>
  <si>
    <t xml:space="preserve"> SEP Youth Sport - Behavior, Motivation and Measurement</t>
  </si>
  <si>
    <t xml:space="preserve"> MLC Types of Practice &amp; Transfer </t>
  </si>
  <si>
    <t xml:space="preserve">Presentation of Distinguished Scholar Award </t>
  </si>
  <si>
    <r>
      <t xml:space="preserve">Pick up box lunch- Bring your ticket! </t>
    </r>
    <r>
      <rPr>
        <sz val="11"/>
        <color rgb="FFFF000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(KON TIKI)</t>
    </r>
  </si>
  <si>
    <t xml:space="preserve"> SEP Exercise and Cognition </t>
  </si>
  <si>
    <t xml:space="preserve"> Dinner on your own</t>
  </si>
  <si>
    <t xml:space="preserve">SEP Athletic Performance </t>
  </si>
  <si>
    <t>CASH BAR                               Beach Side Chats (BEACH!)</t>
  </si>
  <si>
    <t xml:space="preserve">SEP Exercise Performance </t>
  </si>
  <si>
    <t>MLC Exercise Interventions &amp; Motor Control</t>
  </si>
  <si>
    <t xml:space="preserve"> MLC Prediction and Anticipation </t>
  </si>
  <si>
    <t xml:space="preserve">SEP Exercise Promotion </t>
  </si>
  <si>
    <t xml:space="preserve"> MD Parental and Socio-cultural Influences </t>
  </si>
  <si>
    <t xml:space="preserve">MLC Lower Limb Motor Control </t>
  </si>
  <si>
    <t>SEP Physical Activity Predictors</t>
  </si>
  <si>
    <t xml:space="preserve"> MLC Motor Control in Special Populations</t>
  </si>
  <si>
    <t xml:space="preserve"> MD Adolecence &amp; Young Adulthood</t>
  </si>
  <si>
    <t xml:space="preserve"> SEP Athletic Performance</t>
  </si>
  <si>
    <t xml:space="preserve">SEP Exercise Motivation </t>
  </si>
  <si>
    <t xml:space="preserve"> MLC Neuroscience Perspective </t>
  </si>
  <si>
    <t xml:space="preserve">MD Obese Children &amp; Children with Special Needs </t>
  </si>
  <si>
    <t xml:space="preserve"> MLC Upper Limb Motor Control </t>
  </si>
  <si>
    <t xml:space="preserve"> Lunch on your own [Executive Committee Lunch Meeting - Incoming and Current] Suite 308 To Right Side of Swimming Pool</t>
  </si>
  <si>
    <t>Travel home! See you next year!</t>
  </si>
  <si>
    <t xml:space="preserve"> Refreshment Break</t>
  </si>
  <si>
    <t xml:space="preserve"> Poster Session 2 (Odd # ‐ first 45 min; Even # -second 45 min) ‐ Put up posters no later than Noon - ROUSSEAU</t>
  </si>
  <si>
    <t xml:space="preserve">MLC JANUS - Kon Tiki </t>
  </si>
  <si>
    <t>Lunch on your own [Past President's Luncheon - On the beach] [ Student Surfing Lesson]</t>
  </si>
  <si>
    <t xml:space="preserve"> MD JANUS - Kon Tiki </t>
  </si>
  <si>
    <t xml:space="preserve"> MLC Attentional Focus </t>
  </si>
  <si>
    <t>Exec Com Pre-Conference Meeting (Suite 308 To Right Side of Swimming Pool)</t>
  </si>
  <si>
    <t xml:space="preserve">MD Conceptual &amp; Assessment Issues in Motor Competence </t>
  </si>
  <si>
    <t xml:space="preserve">MD Exploration of Perceived Motor Competence  </t>
  </si>
  <si>
    <t xml:space="preserve">MD Motor Competence in Early Childhood </t>
  </si>
  <si>
    <t>2016 Early Career Distinguished Scholar Award Presentations</t>
  </si>
  <si>
    <t xml:space="preserve">MD Gross and Fine Motor Competence in Children </t>
  </si>
  <si>
    <t xml:space="preserve">MD Typically and Atypically Developing Infants </t>
  </si>
  <si>
    <t xml:space="preserve"> MLC Symposium: Contextual Interference Effect</t>
  </si>
  <si>
    <t xml:space="preserve"> MLC Symposium: Noninvasive brain stimulation </t>
  </si>
  <si>
    <t>MD Symposium: Seefeldt's Proficiency Barrier</t>
  </si>
  <si>
    <t xml:space="preserve">SEP Symposium: Psychophysiological insights </t>
  </si>
  <si>
    <t xml:space="preserve"> SEP Symposium: Youth Sport through Developmental Lens </t>
  </si>
  <si>
    <t xml:space="preserve"> MD Symposium: Factors that Influence Self-Regulation </t>
  </si>
  <si>
    <t xml:space="preserve">SEP Symposium: Coach-Athlete Relationships </t>
  </si>
  <si>
    <t xml:space="preserve"> MLC Symposium: Sleeping on the Motor Engram </t>
  </si>
  <si>
    <t xml:space="preserve">SEP Symposium: Nonverbal behavior </t>
  </si>
  <si>
    <t xml:space="preserve">SEP Symposium: Implicit Processes </t>
  </si>
  <si>
    <t>Conference Welcome and Human Kinetics Historical Foundations Lecture (KON TIKI)</t>
  </si>
  <si>
    <t xml:space="preserve"> Dinner on your own [Student Meeting at 5:45 in Boardroom followed by Student Social see details on back of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</si>
</sst>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rgb="FF000000"/>
      <name val="Times New Roman"/>
      <charset val="204"/>
    </font>
    <font>
      <u/>
      <sz val="10"/>
      <color theme="10"/>
      <name val="Times New Roman"/>
      <family val="1"/>
    </font>
    <font>
      <u/>
      <sz val="10"/>
      <color theme="11"/>
      <name val="Times New Roman"/>
      <family val="1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0"/>
      <color rgb="FF00B050"/>
      <name val="Times New Roman"/>
      <family val="1"/>
    </font>
    <font>
      <b/>
      <sz val="9"/>
      <name val="Times New Roman"/>
      <family val="1"/>
    </font>
    <font>
      <sz val="11"/>
      <color rgb="FF7030A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9">
    <xf numFmtId="0" fontId="0" fillId="2" borderId="0" xfId="0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/>
    </xf>
    <xf numFmtId="18" fontId="7" fillId="3" borderId="1" xfId="0" applyNumberFormat="1" applyFont="1" applyFill="1" applyBorder="1" applyAlignment="1">
      <alignment horizontal="left" vertical="top" wrapText="1"/>
    </xf>
    <xf numFmtId="0" fontId="7" fillId="3" borderId="0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18" fontId="7" fillId="2" borderId="1" xfId="0" applyNumberFormat="1" applyFont="1" applyFill="1" applyBorder="1" applyAlignment="1">
      <alignment horizontal="left" vertical="top" wrapText="1"/>
    </xf>
    <xf numFmtId="20" fontId="7" fillId="2" borderId="1" xfId="0" applyNumberFormat="1" applyFont="1" applyFill="1" applyBorder="1" applyAlignment="1">
      <alignment horizontal="left" vertical="top" wrapText="1"/>
    </xf>
    <xf numFmtId="20" fontId="9" fillId="2" borderId="1" xfId="0" applyNumberFormat="1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vertical="top" wrapText="1"/>
    </xf>
    <xf numFmtId="0" fontId="8" fillId="5" borderId="3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 wrapText="1"/>
    </xf>
    <xf numFmtId="20" fontId="9" fillId="2" borderId="8" xfId="0" applyNumberFormat="1" applyFont="1" applyFill="1" applyBorder="1" applyAlignment="1">
      <alignment horizontal="left" vertical="top" wrapText="1"/>
    </xf>
    <xf numFmtId="0" fontId="8" fillId="5" borderId="19" xfId="0" applyFont="1" applyFill="1" applyBorder="1" applyAlignment="1">
      <alignment horizontal="left" vertical="top" wrapText="1"/>
    </xf>
    <xf numFmtId="0" fontId="8" fillId="4" borderId="20" xfId="0" applyFont="1" applyFill="1" applyBorder="1" applyAlignment="1">
      <alignment vertical="top" wrapText="1"/>
    </xf>
    <xf numFmtId="0" fontId="8" fillId="4" borderId="20" xfId="0" applyFont="1" applyFill="1" applyBorder="1" applyAlignment="1">
      <alignment horizontal="left" vertical="top" wrapText="1"/>
    </xf>
    <xf numFmtId="0" fontId="7" fillId="2" borderId="18" xfId="0" applyFont="1" applyFill="1" applyBorder="1" applyAlignment="1">
      <alignment horizontal="left" vertical="top"/>
    </xf>
    <xf numFmtId="0" fontId="8" fillId="4" borderId="19" xfId="0" applyFont="1" applyFill="1" applyBorder="1" applyAlignment="1">
      <alignment horizontal="left" vertical="top" wrapText="1"/>
    </xf>
    <xf numFmtId="0" fontId="8" fillId="5" borderId="22" xfId="0" applyFont="1" applyFill="1" applyBorder="1" applyAlignment="1">
      <alignment horizontal="left" vertical="top" wrapText="1"/>
    </xf>
    <xf numFmtId="0" fontId="7" fillId="5" borderId="18" xfId="0" applyFont="1" applyFill="1" applyBorder="1" applyAlignment="1">
      <alignment horizontal="left" vertical="top"/>
    </xf>
    <xf numFmtId="0" fontId="9" fillId="6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7" fillId="6" borderId="18" xfId="0" applyFont="1" applyFill="1" applyBorder="1" applyAlignment="1">
      <alignment horizontal="left" vertical="top"/>
    </xf>
    <xf numFmtId="0" fontId="8" fillId="6" borderId="7" xfId="0" applyFont="1" applyFill="1" applyBorder="1" applyAlignment="1">
      <alignment horizontal="left" vertical="top" wrapText="1"/>
    </xf>
    <xf numFmtId="0" fontId="7" fillId="6" borderId="1" xfId="0" applyFont="1" applyFill="1" applyBorder="1" applyAlignment="1">
      <alignment horizontal="left" vertical="top" wrapText="1"/>
    </xf>
    <xf numFmtId="0" fontId="8" fillId="6" borderId="2" xfId="0" applyFont="1" applyFill="1" applyBorder="1" applyAlignment="1">
      <alignment horizontal="left" vertical="top" wrapText="1"/>
    </xf>
    <xf numFmtId="0" fontId="7" fillId="6" borderId="5" xfId="0" applyFont="1" applyFill="1" applyBorder="1" applyAlignment="1">
      <alignment horizontal="left" vertical="top"/>
    </xf>
    <xf numFmtId="18" fontId="9" fillId="2" borderId="1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left" vertical="top" wrapText="1"/>
    </xf>
    <xf numFmtId="20" fontId="9" fillId="2" borderId="2" xfId="0" applyNumberFormat="1" applyFont="1" applyFill="1" applyBorder="1" applyAlignment="1">
      <alignment horizontal="left" vertical="top" wrapText="1"/>
    </xf>
    <xf numFmtId="0" fontId="9" fillId="6" borderId="2" xfId="0" applyFont="1" applyFill="1" applyBorder="1" applyAlignment="1">
      <alignment horizontal="left" vertical="top" wrapText="1"/>
    </xf>
    <xf numFmtId="0" fontId="9" fillId="8" borderId="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top"/>
    </xf>
    <xf numFmtId="0" fontId="0" fillId="0" borderId="5" xfId="0" applyBorder="1"/>
    <xf numFmtId="0" fontId="4" fillId="6" borderId="5" xfId="0" applyFont="1" applyFill="1" applyBorder="1" applyAlignment="1">
      <alignment horizontal="left" vertical="top"/>
    </xf>
    <xf numFmtId="0" fontId="3" fillId="2" borderId="28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left" vertical="top"/>
    </xf>
    <xf numFmtId="0" fontId="0" fillId="2" borderId="28" xfId="0" applyFill="1" applyBorder="1" applyAlignment="1">
      <alignment horizontal="left" vertical="top"/>
    </xf>
    <xf numFmtId="0" fontId="5" fillId="5" borderId="8" xfId="0" applyFont="1" applyFill="1" applyBorder="1" applyAlignment="1">
      <alignment horizontal="left" vertical="top" wrapText="1"/>
    </xf>
    <xf numFmtId="9" fontId="4" fillId="2" borderId="5" xfId="0" applyNumberFormat="1" applyFont="1" applyFill="1" applyBorder="1" applyAlignment="1">
      <alignment horizontal="left" vertical="top"/>
    </xf>
    <xf numFmtId="0" fontId="4" fillId="0" borderId="5" xfId="0" applyFont="1" applyFill="1" applyBorder="1" applyAlignment="1">
      <alignment horizontal="left" vertical="top"/>
    </xf>
    <xf numFmtId="9" fontId="4" fillId="0" borderId="5" xfId="0" applyNumberFormat="1" applyFont="1" applyFill="1" applyBorder="1" applyAlignment="1">
      <alignment horizontal="left" vertical="top"/>
    </xf>
    <xf numFmtId="0" fontId="8" fillId="6" borderId="29" xfId="0" applyFont="1" applyFill="1" applyBorder="1" applyAlignment="1">
      <alignment horizontal="left" vertical="top" wrapText="1"/>
    </xf>
    <xf numFmtId="0" fontId="4" fillId="2" borderId="15" xfId="0" applyFont="1" applyFill="1" applyBorder="1" applyAlignment="1">
      <alignment horizontal="left" vertical="top"/>
    </xf>
    <xf numFmtId="0" fontId="11" fillId="2" borderId="15" xfId="0" applyFont="1" applyFill="1" applyBorder="1" applyAlignment="1">
      <alignment horizontal="left" vertical="top"/>
    </xf>
    <xf numFmtId="0" fontId="0" fillId="2" borderId="17" xfId="0" applyFill="1" applyBorder="1" applyAlignment="1">
      <alignment horizontal="left" vertical="top"/>
    </xf>
    <xf numFmtId="0" fontId="4" fillId="2" borderId="30" xfId="0" applyFont="1" applyFill="1" applyBorder="1" applyAlignment="1">
      <alignment horizontal="left" vertical="top"/>
    </xf>
    <xf numFmtId="0" fontId="4" fillId="2" borderId="31" xfId="0" applyFont="1" applyFill="1" applyBorder="1" applyAlignment="1">
      <alignment horizontal="left" vertical="top"/>
    </xf>
    <xf numFmtId="0" fontId="4" fillId="2" borderId="32" xfId="0" applyFont="1" applyFill="1" applyBorder="1" applyAlignment="1">
      <alignment horizontal="left" vertical="top"/>
    </xf>
    <xf numFmtId="0" fontId="4" fillId="2" borderId="33" xfId="0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35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left" vertical="top"/>
    </xf>
    <xf numFmtId="0" fontId="4" fillId="7" borderId="37" xfId="0" applyFont="1" applyFill="1" applyBorder="1" applyAlignment="1">
      <alignment horizontal="left" vertical="top"/>
    </xf>
    <xf numFmtId="0" fontId="4" fillId="7" borderId="38" xfId="0" applyFont="1" applyFill="1" applyBorder="1" applyAlignment="1">
      <alignment horizontal="left" vertical="top"/>
    </xf>
    <xf numFmtId="0" fontId="12" fillId="2" borderId="4" xfId="0" applyFont="1" applyFill="1" applyBorder="1" applyAlignment="1">
      <alignment horizontal="center" vertical="top" wrapText="1"/>
    </xf>
    <xf numFmtId="0" fontId="13" fillId="6" borderId="1" xfId="0" applyFont="1" applyFill="1" applyBorder="1" applyAlignment="1">
      <alignment horizontal="left" vertical="top" wrapText="1"/>
    </xf>
    <xf numFmtId="0" fontId="13" fillId="6" borderId="7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16" fontId="0" fillId="2" borderId="5" xfId="0" applyNumberFormat="1" applyFill="1" applyBorder="1" applyAlignment="1">
      <alignment horizontal="left" vertical="top"/>
    </xf>
    <xf numFmtId="0" fontId="9" fillId="6" borderId="7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8" fillId="10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 vertical="top" wrapText="1"/>
    </xf>
    <xf numFmtId="0" fontId="8" fillId="10" borderId="2" xfId="0" applyFont="1" applyFill="1" applyBorder="1" applyAlignment="1">
      <alignment horizontal="left" vertical="top" wrapText="1"/>
    </xf>
    <xf numFmtId="0" fontId="8" fillId="7" borderId="24" xfId="0" applyFont="1" applyFill="1" applyBorder="1" applyAlignment="1">
      <alignment horizontal="center" vertical="top" wrapText="1"/>
    </xf>
    <xf numFmtId="0" fontId="8" fillId="7" borderId="0" xfId="0" applyFont="1" applyFill="1" applyBorder="1" applyAlignment="1">
      <alignment horizontal="center" vertical="top" wrapText="1"/>
    </xf>
    <xf numFmtId="0" fontId="8" fillId="7" borderId="18" xfId="0" applyFont="1" applyFill="1" applyBorder="1" applyAlignment="1">
      <alignment horizontal="center" vertical="top" wrapText="1"/>
    </xf>
    <xf numFmtId="0" fontId="8" fillId="7" borderId="2" xfId="0" applyFont="1" applyFill="1" applyBorder="1" applyAlignment="1">
      <alignment horizontal="center" vertical="top" wrapText="1"/>
    </xf>
    <xf numFmtId="0" fontId="8" fillId="7" borderId="3" xfId="0" applyFont="1" applyFill="1" applyBorder="1" applyAlignment="1">
      <alignment horizontal="center" vertical="top" wrapText="1"/>
    </xf>
    <xf numFmtId="0" fontId="8" fillId="7" borderId="20" xfId="0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20" xfId="0" applyFont="1" applyFill="1" applyBorder="1" applyAlignment="1">
      <alignment horizontal="center" vertical="top" wrapText="1"/>
    </xf>
    <xf numFmtId="0" fontId="8" fillId="4" borderId="3" xfId="0" applyFont="1" applyFill="1" applyBorder="1" applyAlignment="1">
      <alignment horizontal="left" vertical="top" wrapText="1"/>
    </xf>
    <xf numFmtId="0" fontId="7" fillId="7" borderId="13" xfId="0" applyFont="1" applyFill="1" applyBorder="1" applyAlignment="1">
      <alignment horizontal="center" vertical="top"/>
    </xf>
    <xf numFmtId="0" fontId="7" fillId="7" borderId="12" xfId="0" applyFont="1" applyFill="1" applyBorder="1" applyAlignment="1">
      <alignment horizontal="center" vertical="top"/>
    </xf>
    <xf numFmtId="0" fontId="7" fillId="7" borderId="14" xfId="0" applyFont="1" applyFill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3" xfId="0" applyFont="1" applyFill="1" applyBorder="1" applyAlignment="1">
      <alignment horizontal="center" vertical="top" wrapText="1"/>
    </xf>
    <xf numFmtId="0" fontId="8" fillId="7" borderId="2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 vertical="top" wrapText="1"/>
    </xf>
    <xf numFmtId="0" fontId="7" fillId="4" borderId="3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7" borderId="8" xfId="0" applyFont="1" applyFill="1" applyBorder="1" applyAlignment="1">
      <alignment horizontal="center" vertical="top" wrapText="1"/>
    </xf>
    <xf numFmtId="0" fontId="8" fillId="7" borderId="9" xfId="0" applyFont="1" applyFill="1" applyBorder="1" applyAlignment="1">
      <alignment horizontal="center" vertical="top" wrapText="1"/>
    </xf>
    <xf numFmtId="0" fontId="8" fillId="7" borderId="23" xfId="0" applyFont="1" applyFill="1" applyBorder="1" applyAlignment="1">
      <alignment horizontal="center" vertical="top" wrapText="1"/>
    </xf>
    <xf numFmtId="0" fontId="4" fillId="9" borderId="13" xfId="0" applyFont="1" applyFill="1" applyBorder="1" applyAlignment="1">
      <alignment horizontal="center" vertical="top" wrapText="1"/>
    </xf>
    <xf numFmtId="0" fontId="4" fillId="9" borderId="12" xfId="0" applyFont="1" applyFill="1" applyBorder="1" applyAlignment="1">
      <alignment horizontal="center" vertical="top" wrapText="1"/>
    </xf>
    <xf numFmtId="0" fontId="4" fillId="8" borderId="16" xfId="0" applyFont="1" applyFill="1" applyBorder="1" applyAlignment="1">
      <alignment horizontal="center" vertical="top" wrapText="1"/>
    </xf>
    <xf numFmtId="0" fontId="4" fillId="8" borderId="17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7" borderId="15" xfId="0" applyFont="1" applyFill="1" applyBorder="1" applyAlignment="1">
      <alignment horizontal="center" vertical="top" wrapText="1"/>
    </xf>
    <xf numFmtId="0" fontId="8" fillId="7" borderId="16" xfId="0" applyFont="1" applyFill="1" applyBorder="1" applyAlignment="1">
      <alignment horizontal="center" vertical="top" wrapText="1"/>
    </xf>
    <xf numFmtId="0" fontId="8" fillId="7" borderId="17" xfId="0" applyFont="1" applyFill="1" applyBorder="1" applyAlignment="1">
      <alignment horizontal="center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 vertical="top" wrapText="1"/>
    </xf>
    <xf numFmtId="0" fontId="4" fillId="9" borderId="10" xfId="0" applyFont="1" applyFill="1" applyBorder="1" applyAlignment="1">
      <alignment horizontal="center" vertical="top" wrapText="1"/>
    </xf>
    <xf numFmtId="0" fontId="4" fillId="9" borderId="11" xfId="0" applyFont="1" applyFill="1" applyBorder="1" applyAlignment="1">
      <alignment horizontal="center" vertical="top" wrapText="1"/>
    </xf>
    <xf numFmtId="0" fontId="4" fillId="9" borderId="21" xfId="0" applyFont="1" applyFill="1" applyBorder="1" applyAlignment="1">
      <alignment horizontal="center" vertical="top" wrapText="1"/>
    </xf>
    <xf numFmtId="0" fontId="8" fillId="8" borderId="25" xfId="0" applyFont="1" applyFill="1" applyBorder="1" applyAlignment="1">
      <alignment horizontal="center" vertical="top" wrapText="1"/>
    </xf>
    <xf numFmtId="0" fontId="8" fillId="8" borderId="26" xfId="0" applyFont="1" applyFill="1" applyBorder="1" applyAlignment="1">
      <alignment horizontal="center" vertical="top" wrapText="1"/>
    </xf>
    <xf numFmtId="0" fontId="8" fillId="8" borderId="27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left" vertical="top" wrapText="1"/>
    </xf>
    <xf numFmtId="0" fontId="7" fillId="5" borderId="9" xfId="0" applyFont="1" applyFill="1" applyBorder="1" applyAlignment="1">
      <alignment horizontal="left" vertical="top" wrapText="1"/>
    </xf>
    <xf numFmtId="0" fontId="7" fillId="2" borderId="8" xfId="0" applyFont="1" applyFill="1" applyBorder="1" applyAlignment="1">
      <alignment horizontal="center" vertical="top"/>
    </xf>
    <xf numFmtId="0" fontId="7" fillId="2" borderId="9" xfId="0" applyFont="1" applyFill="1" applyBorder="1" applyAlignment="1">
      <alignment horizontal="center" vertical="top"/>
    </xf>
    <xf numFmtId="0" fontId="7" fillId="2" borderId="23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</cellXfs>
  <cellStyles count="5">
    <cellStyle name="Followed Hyperlink" xfId="4" builtinId="9" hidden="1"/>
    <cellStyle name="Followed Hyperlink" xfId="2" builtinId="9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1664433</xdr:colOff>
      <xdr:row>35</xdr:row>
      <xdr:rowOff>13485</xdr:rowOff>
    </xdr:from>
    <xdr:to>
      <xdr:col>4</xdr:col>
      <xdr:colOff>751</xdr:colOff>
      <xdr:row>36</xdr:row>
      <xdr:rowOff>4026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87597" y="6358867"/>
          <a:ext cx="183302" cy="16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99176</xdr:colOff>
      <xdr:row>10</xdr:row>
      <xdr:rowOff>174681</xdr:rowOff>
    </xdr:from>
    <xdr:to>
      <xdr:col>3</xdr:col>
      <xdr:colOff>297296</xdr:colOff>
      <xdr:row>11</xdr:row>
      <xdr:rowOff>161138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1176" y="2010408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1749830</xdr:colOff>
      <xdr:row>23</xdr:row>
      <xdr:rowOff>13855</xdr:rowOff>
    </xdr:from>
    <xdr:to>
      <xdr:col>1</xdr:col>
      <xdr:colOff>1817775</xdr:colOff>
      <xdr:row>23</xdr:row>
      <xdr:rowOff>168125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4957" y="4267200"/>
          <a:ext cx="172720" cy="15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2126675</xdr:colOff>
      <xdr:row>16</xdr:row>
      <xdr:rowOff>12007</xdr:rowOff>
    </xdr:from>
    <xdr:ext cx="116860" cy="17398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2" y="314313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121382</xdr:colOff>
      <xdr:row>35</xdr:row>
      <xdr:rowOff>6558</xdr:rowOff>
    </xdr:from>
    <xdr:ext cx="183302" cy="163722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3382" y="6795285"/>
          <a:ext cx="183302" cy="16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1112327</xdr:colOff>
      <xdr:row>41</xdr:row>
      <xdr:rowOff>30019</xdr:rowOff>
    </xdr:from>
    <xdr:ext cx="116860" cy="171448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9804" y="7961746"/>
          <a:ext cx="116860" cy="171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1711498</xdr:colOff>
      <xdr:row>11</xdr:row>
      <xdr:rowOff>17087</xdr:rowOff>
    </xdr:from>
    <xdr:ext cx="198120" cy="176957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4825" y="2178396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360219</xdr:colOff>
      <xdr:row>16</xdr:row>
      <xdr:rowOff>12007</xdr:rowOff>
    </xdr:from>
    <xdr:ext cx="116860" cy="173988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5510" y="314313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1974273</xdr:colOff>
      <xdr:row>16</xdr:row>
      <xdr:rowOff>25862</xdr:rowOff>
    </xdr:from>
    <xdr:ext cx="116860" cy="173988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45637" y="3156989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1925782</xdr:colOff>
      <xdr:row>29</xdr:row>
      <xdr:rowOff>18934</xdr:rowOff>
    </xdr:from>
    <xdr:ext cx="116860" cy="173988"/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97146" y="5436061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621723</xdr:colOff>
      <xdr:row>40</xdr:row>
      <xdr:rowOff>183457</xdr:rowOff>
    </xdr:from>
    <xdr:ext cx="116860" cy="173988"/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8246" y="792468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2158308</xdr:colOff>
      <xdr:row>22</xdr:row>
      <xdr:rowOff>3231</xdr:rowOff>
    </xdr:from>
    <xdr:ext cx="198120" cy="176957"/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763" y="3792449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2016298</xdr:colOff>
      <xdr:row>21</xdr:row>
      <xdr:rowOff>169487</xdr:rowOff>
    </xdr:from>
    <xdr:ext cx="198120" cy="176957"/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2698" y="3785523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1674670</xdr:colOff>
      <xdr:row>29</xdr:row>
      <xdr:rowOff>12007</xdr:rowOff>
    </xdr:from>
    <xdr:ext cx="116860" cy="173988"/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6670" y="565773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22514</xdr:colOff>
      <xdr:row>29</xdr:row>
      <xdr:rowOff>20666</xdr:rowOff>
    </xdr:from>
    <xdr:ext cx="116860" cy="173988"/>
    <xdr:pic>
      <xdr:nvPicPr>
        <xdr:cNvPr id="25" name="Pictur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9037" y="5666393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2126675</xdr:colOff>
      <xdr:row>16</xdr:row>
      <xdr:rowOff>12007</xdr:rowOff>
    </xdr:from>
    <xdr:ext cx="116860" cy="173988"/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2" y="542913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1664433</xdr:colOff>
      <xdr:row>35</xdr:row>
      <xdr:rowOff>13485</xdr:rowOff>
    </xdr:from>
    <xdr:to>
      <xdr:col>4</xdr:col>
      <xdr:colOff>751</xdr:colOff>
      <xdr:row>36</xdr:row>
      <xdr:rowOff>4024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213" y="6147585"/>
          <a:ext cx="515638" cy="165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1614517</xdr:colOff>
      <xdr:row>11</xdr:row>
      <xdr:rowOff>10159</xdr:rowOff>
    </xdr:from>
    <xdr:to>
      <xdr:col>2</xdr:col>
      <xdr:colOff>1812637</xdr:colOff>
      <xdr:row>11</xdr:row>
      <xdr:rowOff>169798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9449" y="2659841"/>
          <a:ext cx="198120" cy="159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1749830</xdr:colOff>
      <xdr:row>23</xdr:row>
      <xdr:rowOff>13855</xdr:rowOff>
    </xdr:from>
    <xdr:to>
      <xdr:col>1</xdr:col>
      <xdr:colOff>1817775</xdr:colOff>
      <xdr:row>23</xdr:row>
      <xdr:rowOff>168125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4730" y="4044835"/>
          <a:ext cx="67945" cy="154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2126675</xdr:colOff>
      <xdr:row>16</xdr:row>
      <xdr:rowOff>12007</xdr:rowOff>
    </xdr:from>
    <xdr:ext cx="116860" cy="173988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455" y="2816167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121382</xdr:colOff>
      <xdr:row>35</xdr:row>
      <xdr:rowOff>6558</xdr:rowOff>
    </xdr:from>
    <xdr:ext cx="183302" cy="163722"/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0162" y="6140658"/>
          <a:ext cx="183302" cy="1637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1112327</xdr:colOff>
      <xdr:row>41</xdr:row>
      <xdr:rowOff>30019</xdr:rowOff>
    </xdr:from>
    <xdr:ext cx="116860" cy="171448"/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64987" y="7215679"/>
          <a:ext cx="116860" cy="1714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1757680</xdr:colOff>
      <xdr:row>10</xdr:row>
      <xdr:rowOff>357679</xdr:rowOff>
    </xdr:from>
    <xdr:ext cx="198120" cy="176957"/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7680" y="2147224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1803400</xdr:colOff>
      <xdr:row>15</xdr:row>
      <xdr:rowOff>606598</xdr:rowOff>
    </xdr:from>
    <xdr:ext cx="116860" cy="173988"/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3855" y="3648825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1974273</xdr:colOff>
      <xdr:row>16</xdr:row>
      <xdr:rowOff>25862</xdr:rowOff>
    </xdr:from>
    <xdr:ext cx="116860" cy="173988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26933" y="2830022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</xdr:col>
      <xdr:colOff>1925782</xdr:colOff>
      <xdr:row>29</xdr:row>
      <xdr:rowOff>18934</xdr:rowOff>
    </xdr:from>
    <xdr:ext cx="116860" cy="173988"/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78442" y="5101474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1528041</xdr:colOff>
      <xdr:row>41</xdr:row>
      <xdr:rowOff>10275</xdr:rowOff>
    </xdr:from>
    <xdr:ext cx="116860" cy="173988"/>
    <xdr:pic>
      <xdr:nvPicPr>
        <xdr:cNvPr id="12" name="Pictur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586" y="9212002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2158308</xdr:colOff>
      <xdr:row>22</xdr:row>
      <xdr:rowOff>3231</xdr:rowOff>
    </xdr:from>
    <xdr:ext cx="198120" cy="176957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2528" y="3858951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1643091</xdr:colOff>
      <xdr:row>21</xdr:row>
      <xdr:rowOff>351328</xdr:rowOff>
    </xdr:from>
    <xdr:ext cx="198120" cy="176957"/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3091" y="4900237"/>
          <a:ext cx="198120" cy="1769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</xdr:col>
      <xdr:colOff>1524578</xdr:colOff>
      <xdr:row>29</xdr:row>
      <xdr:rowOff>29325</xdr:rowOff>
    </xdr:from>
    <xdr:ext cx="116860" cy="173988"/>
    <xdr:pic>
      <xdr:nvPicPr>
        <xdr:cNvPr id="15" name="Pictur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5033" y="6367780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2126675</xdr:colOff>
      <xdr:row>16</xdr:row>
      <xdr:rowOff>12007</xdr:rowOff>
    </xdr:from>
    <xdr:ext cx="116860" cy="173988"/>
    <xdr:pic>
      <xdr:nvPicPr>
        <xdr:cNvPr id="17" name="Picture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05455" y="2816167"/>
          <a:ext cx="116860" cy="1739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3"/>
  <sheetViews>
    <sheetView zoomScale="110" zoomScaleNormal="110" zoomScalePageLayoutView="150" workbookViewId="0">
      <selection activeCell="G69" sqref="G69"/>
    </sheetView>
  </sheetViews>
  <sheetFormatPr defaultColWidth="8.77734375" defaultRowHeight="13.2" x14ac:dyDescent="0.25"/>
  <cols>
    <col min="1" max="1" width="16.21875" style="1" customWidth="1"/>
    <col min="2" max="2" width="31.77734375" style="2" customWidth="1"/>
    <col min="3" max="3" width="32" style="2" customWidth="1"/>
    <col min="4" max="4" width="31.77734375" style="2" customWidth="1"/>
    <col min="5" max="6" width="32" style="2" customWidth="1"/>
  </cols>
  <sheetData>
    <row r="1" spans="1:6" s="5" customFormat="1" ht="13.8" x14ac:dyDescent="0.25">
      <c r="A1" s="65" t="s">
        <v>0</v>
      </c>
      <c r="B1" s="4" t="s">
        <v>1</v>
      </c>
      <c r="C1" s="4" t="s">
        <v>2</v>
      </c>
      <c r="D1" s="4" t="s">
        <v>3</v>
      </c>
      <c r="E1" s="12" t="s">
        <v>4</v>
      </c>
      <c r="F1" s="13" t="s">
        <v>5</v>
      </c>
    </row>
    <row r="2" spans="1:6" s="5" customFormat="1" ht="13.8" x14ac:dyDescent="0.25">
      <c r="A2" s="71" t="s">
        <v>6</v>
      </c>
      <c r="B2" s="15"/>
      <c r="C2" s="15"/>
      <c r="D2" s="15"/>
      <c r="E2" s="15"/>
      <c r="F2" s="19"/>
    </row>
    <row r="3" spans="1:6" s="5" customFormat="1" ht="13.8" x14ac:dyDescent="0.25">
      <c r="A3" s="8" t="s">
        <v>7</v>
      </c>
      <c r="B3" s="79" t="s">
        <v>8</v>
      </c>
      <c r="C3" s="80"/>
      <c r="D3" s="80"/>
      <c r="E3" s="80"/>
      <c r="F3" s="81"/>
    </row>
    <row r="4" spans="1:6" s="5" customFormat="1" ht="13.8" x14ac:dyDescent="0.25">
      <c r="A4" s="72" t="s">
        <v>9</v>
      </c>
      <c r="B4" s="85" t="s">
        <v>10</v>
      </c>
      <c r="C4" s="85"/>
      <c r="D4" s="85"/>
      <c r="E4" s="14"/>
      <c r="F4" s="20"/>
    </row>
    <row r="5" spans="1:6" s="5" customFormat="1" ht="13.8" x14ac:dyDescent="0.25">
      <c r="A5" s="8" t="s">
        <v>11</v>
      </c>
      <c r="B5" s="79" t="s">
        <v>12</v>
      </c>
      <c r="C5" s="80"/>
      <c r="D5" s="80"/>
      <c r="E5" s="80"/>
      <c r="F5" s="81"/>
    </row>
    <row r="6" spans="1:6" s="5" customFormat="1" ht="13.8" x14ac:dyDescent="0.25">
      <c r="A6" s="8" t="s">
        <v>13</v>
      </c>
      <c r="B6" s="79" t="s">
        <v>14</v>
      </c>
      <c r="C6" s="80"/>
      <c r="D6" s="80"/>
      <c r="E6" s="80"/>
      <c r="F6" s="81"/>
    </row>
    <row r="7" spans="1:6" s="5" customFormat="1" ht="13.8" x14ac:dyDescent="0.25">
      <c r="A7" s="11" t="s">
        <v>15</v>
      </c>
      <c r="B7" s="82" t="s">
        <v>16</v>
      </c>
      <c r="C7" s="83"/>
      <c r="D7" s="83"/>
      <c r="E7" s="83"/>
      <c r="F7" s="84"/>
    </row>
    <row r="8" spans="1:6" s="5" customFormat="1" ht="13.8" x14ac:dyDescent="0.25">
      <c r="A8" s="33">
        <v>0.79166666666666663</v>
      </c>
      <c r="B8" s="79" t="s">
        <v>17</v>
      </c>
      <c r="C8" s="80"/>
      <c r="D8" s="80"/>
      <c r="E8" s="80"/>
      <c r="F8" s="81"/>
    </row>
    <row r="9" spans="1:6" s="5" customFormat="1" ht="13.8" x14ac:dyDescent="0.25">
      <c r="A9" s="72" t="s">
        <v>18</v>
      </c>
      <c r="B9" s="85"/>
      <c r="C9" s="85"/>
      <c r="D9" s="85"/>
      <c r="E9" s="85"/>
      <c r="F9" s="21"/>
    </row>
    <row r="10" spans="1:6" s="7" customFormat="1" ht="13.8" x14ac:dyDescent="0.25">
      <c r="A10" s="6" t="s">
        <v>19</v>
      </c>
      <c r="B10" s="79" t="s">
        <v>20</v>
      </c>
      <c r="C10" s="80"/>
      <c r="D10" s="80"/>
      <c r="E10" s="80"/>
      <c r="F10" s="81"/>
    </row>
    <row r="11" spans="1:6" s="5" customFormat="1" ht="13.8" x14ac:dyDescent="0.25">
      <c r="A11" s="26" t="s">
        <v>21</v>
      </c>
      <c r="B11" s="27" t="s">
        <v>22</v>
      </c>
      <c r="C11" s="27" t="s">
        <v>22</v>
      </c>
      <c r="D11" s="27" t="s">
        <v>23</v>
      </c>
      <c r="E11" s="26" t="s">
        <v>24</v>
      </c>
      <c r="F11" s="28" t="s">
        <v>25</v>
      </c>
    </row>
    <row r="12" spans="1:6" s="5" customFormat="1" ht="13.8" x14ac:dyDescent="0.25">
      <c r="A12" s="8" t="s">
        <v>26</v>
      </c>
      <c r="B12" s="89" t="s">
        <v>27</v>
      </c>
      <c r="C12" s="90"/>
      <c r="D12" s="90"/>
      <c r="E12" s="90"/>
      <c r="F12" s="91"/>
    </row>
    <row r="13" spans="1:6" s="5" customFormat="1" ht="13.8" x14ac:dyDescent="0.25">
      <c r="A13" s="38" t="s">
        <v>28</v>
      </c>
      <c r="B13" s="82" t="s">
        <v>29</v>
      </c>
      <c r="C13" s="83"/>
      <c r="D13" s="83"/>
      <c r="E13" s="84"/>
      <c r="F13" s="32" t="s">
        <v>25</v>
      </c>
    </row>
    <row r="14" spans="1:6" s="5" customFormat="1" ht="13.8" x14ac:dyDescent="0.25">
      <c r="A14" s="26" t="s">
        <v>30</v>
      </c>
      <c r="B14" s="27" t="s">
        <v>31</v>
      </c>
      <c r="C14" s="27" t="s">
        <v>32</v>
      </c>
      <c r="D14" s="27" t="s">
        <v>33</v>
      </c>
      <c r="E14" s="26" t="s">
        <v>34</v>
      </c>
      <c r="F14" s="32" t="s">
        <v>25</v>
      </c>
    </row>
    <row r="15" spans="1:6" s="5" customFormat="1" ht="13.8" x14ac:dyDescent="0.25">
      <c r="A15" s="8" t="s">
        <v>35</v>
      </c>
      <c r="B15" s="79" t="s">
        <v>36</v>
      </c>
      <c r="C15" s="80"/>
      <c r="D15" s="80"/>
      <c r="E15" s="80"/>
      <c r="F15" s="92"/>
    </row>
    <row r="16" spans="1:6" s="5" customFormat="1" ht="13.8" x14ac:dyDescent="0.25">
      <c r="A16" s="26" t="s">
        <v>37</v>
      </c>
      <c r="B16" s="27" t="s">
        <v>38</v>
      </c>
      <c r="C16" s="27" t="s">
        <v>32</v>
      </c>
      <c r="D16" s="29" t="s">
        <v>39</v>
      </c>
      <c r="E16" s="29" t="s">
        <v>24</v>
      </c>
      <c r="F16" s="28" t="s">
        <v>25</v>
      </c>
    </row>
    <row r="17" spans="1:6" s="5" customFormat="1" ht="13.8" x14ac:dyDescent="0.25">
      <c r="A17" s="17" t="s">
        <v>40</v>
      </c>
      <c r="B17" s="101" t="s">
        <v>41</v>
      </c>
      <c r="C17" s="102"/>
      <c r="D17" s="102"/>
      <c r="E17" s="103" t="s">
        <v>42</v>
      </c>
      <c r="F17" s="104"/>
    </row>
    <row r="18" spans="1:6" s="5" customFormat="1" ht="13.8" x14ac:dyDescent="0.25">
      <c r="A18" s="36">
        <v>0.22916666666666666</v>
      </c>
      <c r="B18" s="86" t="s">
        <v>43</v>
      </c>
      <c r="C18" s="87"/>
      <c r="D18" s="87"/>
      <c r="E18" s="87"/>
      <c r="F18" s="88"/>
    </row>
    <row r="19" spans="1:6" s="5" customFormat="1" ht="13.8" x14ac:dyDescent="0.25">
      <c r="A19" s="9" t="s">
        <v>10</v>
      </c>
      <c r="B19" s="95"/>
      <c r="C19" s="96"/>
      <c r="D19" s="96"/>
      <c r="E19" s="97"/>
      <c r="F19" s="22"/>
    </row>
    <row r="20" spans="1:6" s="5" customFormat="1" ht="13.8" x14ac:dyDescent="0.25">
      <c r="A20" s="93" t="s">
        <v>44</v>
      </c>
      <c r="B20" s="94"/>
      <c r="C20" s="94"/>
      <c r="D20" s="94"/>
      <c r="E20" s="94"/>
      <c r="F20" s="23"/>
    </row>
    <row r="21" spans="1:6" s="5" customFormat="1" ht="13.8" x14ac:dyDescent="0.25">
      <c r="A21" s="8" t="s">
        <v>45</v>
      </c>
      <c r="B21" s="98" t="s">
        <v>46</v>
      </c>
      <c r="C21" s="99"/>
      <c r="D21" s="99"/>
      <c r="E21" s="99"/>
      <c r="F21" s="100"/>
    </row>
    <row r="22" spans="1:6" s="5" customFormat="1" ht="13.8" x14ac:dyDescent="0.25">
      <c r="A22" s="26" t="s">
        <v>47</v>
      </c>
      <c r="B22" s="27" t="s">
        <v>22</v>
      </c>
      <c r="C22" s="27" t="s">
        <v>22</v>
      </c>
      <c r="D22" s="29" t="s">
        <v>39</v>
      </c>
      <c r="E22" s="29" t="s">
        <v>24</v>
      </c>
      <c r="F22" s="32" t="s">
        <v>25</v>
      </c>
    </row>
    <row r="23" spans="1:6" s="5" customFormat="1" ht="13.8" x14ac:dyDescent="0.25">
      <c r="A23" s="8" t="s">
        <v>48</v>
      </c>
      <c r="B23" s="89" t="s">
        <v>27</v>
      </c>
      <c r="C23" s="90"/>
      <c r="D23" s="90"/>
      <c r="E23" s="90"/>
      <c r="F23" s="91"/>
    </row>
    <row r="24" spans="1:6" s="5" customFormat="1" ht="13.8" x14ac:dyDescent="0.25">
      <c r="A24" s="38" t="s">
        <v>49</v>
      </c>
      <c r="B24" s="82" t="s">
        <v>50</v>
      </c>
      <c r="C24" s="83"/>
      <c r="D24" s="83"/>
      <c r="E24" s="84"/>
      <c r="F24" s="32" t="s">
        <v>25</v>
      </c>
    </row>
    <row r="25" spans="1:6" s="5" customFormat="1" ht="13.8" x14ac:dyDescent="0.25">
      <c r="A25" s="8" t="s">
        <v>51</v>
      </c>
      <c r="B25" s="76" t="s">
        <v>52</v>
      </c>
      <c r="C25" s="77"/>
      <c r="D25" s="77"/>
      <c r="E25" s="77"/>
      <c r="F25" s="78"/>
    </row>
    <row r="26" spans="1:6" s="5" customFormat="1" ht="13.8" x14ac:dyDescent="0.25">
      <c r="A26" s="8" t="s">
        <v>53</v>
      </c>
      <c r="B26" s="76" t="s">
        <v>54</v>
      </c>
      <c r="C26" s="77"/>
      <c r="D26" s="77"/>
      <c r="E26" s="77"/>
      <c r="F26" s="78"/>
    </row>
    <row r="27" spans="1:6" s="5" customFormat="1" ht="13.8" x14ac:dyDescent="0.25">
      <c r="A27" s="8" t="s">
        <v>55</v>
      </c>
      <c r="B27" s="76" t="s">
        <v>56</v>
      </c>
      <c r="C27" s="77"/>
      <c r="D27" s="77"/>
      <c r="E27" s="77"/>
      <c r="F27" s="78"/>
    </row>
    <row r="28" spans="1:6" s="5" customFormat="1" ht="13.8" x14ac:dyDescent="0.25">
      <c r="A28" s="8" t="s">
        <v>57</v>
      </c>
      <c r="B28" s="76" t="s">
        <v>58</v>
      </c>
      <c r="C28" s="77"/>
      <c r="D28" s="77"/>
      <c r="E28" s="77"/>
      <c r="F28" s="78"/>
    </row>
    <row r="29" spans="1:6" s="5" customFormat="1" ht="13.8" x14ac:dyDescent="0.25">
      <c r="A29" s="37" t="s">
        <v>59</v>
      </c>
      <c r="B29" s="27" t="s">
        <v>60</v>
      </c>
      <c r="C29" s="52" t="s">
        <v>61</v>
      </c>
      <c r="D29" s="27" t="s">
        <v>39</v>
      </c>
      <c r="E29" s="31" t="s">
        <v>62</v>
      </c>
      <c r="F29" s="32" t="s">
        <v>25</v>
      </c>
    </row>
    <row r="30" spans="1:6" s="5" customFormat="1" ht="13.8" x14ac:dyDescent="0.25">
      <c r="A30" s="8" t="s">
        <v>63</v>
      </c>
      <c r="B30" s="101" t="s">
        <v>64</v>
      </c>
      <c r="C30" s="102"/>
      <c r="D30" s="102"/>
      <c r="E30" s="103" t="s">
        <v>42</v>
      </c>
      <c r="F30" s="104"/>
    </row>
    <row r="31" spans="1:6" s="5" customFormat="1" ht="13.8" x14ac:dyDescent="0.25">
      <c r="A31" s="11">
        <v>0.29166666666666669</v>
      </c>
      <c r="B31" s="123" t="s">
        <v>65</v>
      </c>
      <c r="C31" s="124"/>
      <c r="D31" s="124"/>
      <c r="E31" s="124"/>
      <c r="F31" s="125"/>
    </row>
    <row r="32" spans="1:6" s="5" customFormat="1" ht="13.8" x14ac:dyDescent="0.25">
      <c r="A32" s="10"/>
      <c r="B32" s="126"/>
      <c r="C32" s="127"/>
      <c r="D32" s="127"/>
      <c r="E32" s="128"/>
      <c r="F32" s="22"/>
    </row>
    <row r="33" spans="1:6" s="5" customFormat="1" ht="13.8" x14ac:dyDescent="0.25">
      <c r="A33" s="121" t="s">
        <v>66</v>
      </c>
      <c r="B33" s="122"/>
      <c r="C33" s="122"/>
      <c r="D33" s="122"/>
      <c r="E33" s="122"/>
      <c r="F33" s="24"/>
    </row>
    <row r="34" spans="1:6" s="5" customFormat="1" ht="13.8" x14ac:dyDescent="0.25">
      <c r="A34" s="17" t="s">
        <v>19</v>
      </c>
      <c r="B34" s="108" t="s">
        <v>67</v>
      </c>
      <c r="C34" s="109"/>
      <c r="D34" s="109"/>
      <c r="E34" s="109"/>
      <c r="F34" s="110"/>
    </row>
    <row r="35" spans="1:6" s="5" customFormat="1" ht="13.8" x14ac:dyDescent="0.25">
      <c r="A35" s="26" t="s">
        <v>68</v>
      </c>
      <c r="B35" s="27" t="s">
        <v>22</v>
      </c>
      <c r="C35" s="27" t="s">
        <v>22</v>
      </c>
      <c r="D35" s="68" t="s">
        <v>39</v>
      </c>
      <c r="E35" s="26" t="s">
        <v>24</v>
      </c>
      <c r="F35" s="68" t="s">
        <v>39</v>
      </c>
    </row>
    <row r="36" spans="1:6" s="5" customFormat="1" ht="13.8" x14ac:dyDescent="0.25">
      <c r="A36" s="17" t="s">
        <v>26</v>
      </c>
      <c r="B36" s="111" t="s">
        <v>69</v>
      </c>
      <c r="C36" s="112"/>
      <c r="D36" s="112"/>
      <c r="E36" s="112"/>
      <c r="F36" s="113"/>
    </row>
    <row r="37" spans="1:6" s="5" customFormat="1" ht="13.8" x14ac:dyDescent="0.25">
      <c r="A37" s="38" t="s">
        <v>28</v>
      </c>
      <c r="B37" s="118" t="s">
        <v>70</v>
      </c>
      <c r="C37" s="119"/>
      <c r="D37" s="119"/>
      <c r="E37" s="119"/>
      <c r="F37" s="120"/>
    </row>
    <row r="38" spans="1:6" s="5" customFormat="1" ht="13.8" x14ac:dyDescent="0.25">
      <c r="A38" s="26" t="s">
        <v>30</v>
      </c>
      <c r="B38" s="27" t="s">
        <v>71</v>
      </c>
      <c r="C38" s="27" t="s">
        <v>61</v>
      </c>
      <c r="D38" s="68" t="s">
        <v>72</v>
      </c>
      <c r="E38" s="26" t="s">
        <v>24</v>
      </c>
      <c r="F38" s="68" t="s">
        <v>39</v>
      </c>
    </row>
    <row r="39" spans="1:6" s="34" customFormat="1" ht="13.8" x14ac:dyDescent="0.25">
      <c r="A39" s="35" t="s">
        <v>73</v>
      </c>
      <c r="B39" s="108" t="s">
        <v>74</v>
      </c>
      <c r="C39" s="109"/>
      <c r="D39" s="109"/>
      <c r="E39" s="109"/>
      <c r="F39" s="110"/>
    </row>
    <row r="40" spans="1:6" s="5" customFormat="1" ht="13.8" x14ac:dyDescent="0.25">
      <c r="A40" s="26" t="s">
        <v>75</v>
      </c>
      <c r="B40" s="27" t="s">
        <v>76</v>
      </c>
      <c r="C40" s="27" t="s">
        <v>61</v>
      </c>
      <c r="D40" s="27" t="s">
        <v>39</v>
      </c>
      <c r="E40" s="66" t="s">
        <v>24</v>
      </c>
      <c r="F40" s="67" t="s">
        <v>24</v>
      </c>
    </row>
    <row r="41" spans="1:6" s="5" customFormat="1" ht="13.8" x14ac:dyDescent="0.25">
      <c r="A41" s="30" t="s">
        <v>77</v>
      </c>
      <c r="B41" s="27" t="s">
        <v>22</v>
      </c>
      <c r="C41" s="27" t="s">
        <v>22</v>
      </c>
      <c r="D41" s="68" t="s">
        <v>39</v>
      </c>
      <c r="E41" s="31" t="s">
        <v>24</v>
      </c>
      <c r="F41" s="68" t="s">
        <v>39</v>
      </c>
    </row>
    <row r="42" spans="1:6" s="5" customFormat="1" ht="13.8" x14ac:dyDescent="0.25">
      <c r="A42" s="8" t="s">
        <v>78</v>
      </c>
      <c r="B42" s="115" t="s">
        <v>79</v>
      </c>
      <c r="C42" s="116"/>
      <c r="D42" s="116"/>
      <c r="E42" s="116"/>
      <c r="F42" s="117"/>
    </row>
    <row r="43" spans="1:6" s="5" customFormat="1" ht="13.8" x14ac:dyDescent="0.25">
      <c r="A43" s="18">
        <v>0.29166666666666669</v>
      </c>
      <c r="B43" s="108" t="s">
        <v>80</v>
      </c>
      <c r="C43" s="109"/>
      <c r="D43" s="109"/>
      <c r="E43" s="109"/>
      <c r="F43" s="110"/>
    </row>
    <row r="44" spans="1:6" s="5" customFormat="1" ht="13.8" x14ac:dyDescent="0.25">
      <c r="A44" s="48" t="s">
        <v>81</v>
      </c>
      <c r="B44" s="114"/>
      <c r="C44" s="114"/>
      <c r="D44" s="114"/>
      <c r="E44" s="114"/>
      <c r="F44" s="25"/>
    </row>
    <row r="45" spans="1:6" s="5" customFormat="1" ht="13.8" x14ac:dyDescent="0.25">
      <c r="A45" s="105" t="s">
        <v>82</v>
      </c>
      <c r="B45" s="106"/>
      <c r="C45" s="106"/>
      <c r="D45" s="106"/>
      <c r="E45" s="106"/>
      <c r="F45" s="107"/>
    </row>
    <row r="46" spans="1:6" ht="15" customHeight="1" x14ac:dyDescent="0.25">
      <c r="E46" s="3"/>
      <c r="F46" s="3"/>
    </row>
    <row r="47" spans="1:6" ht="15" customHeight="1" x14ac:dyDescent="0.25"/>
    <row r="48" spans="1:6" ht="15" customHeight="1" x14ac:dyDescent="0.25">
      <c r="A48" s="1" t="s">
        <v>83</v>
      </c>
    </row>
    <row r="49" spans="1:7" x14ac:dyDescent="0.25">
      <c r="A49" s="45"/>
      <c r="B49" s="46"/>
      <c r="C49" s="46"/>
      <c r="D49" s="46"/>
      <c r="E49" s="46"/>
      <c r="F49" s="46"/>
      <c r="G49" s="47"/>
    </row>
    <row r="50" spans="1:7" x14ac:dyDescent="0.25">
      <c r="A50" s="40"/>
      <c r="B50" s="40" t="s">
        <v>84</v>
      </c>
      <c r="C50" s="40" t="s">
        <v>85</v>
      </c>
      <c r="D50" s="40" t="s">
        <v>86</v>
      </c>
      <c r="E50" s="40" t="s">
        <v>87</v>
      </c>
      <c r="F50" s="40" t="s">
        <v>88</v>
      </c>
      <c r="G50" s="16"/>
    </row>
    <row r="51" spans="1:7" x14ac:dyDescent="0.25">
      <c r="A51" s="40" t="s">
        <v>89</v>
      </c>
      <c r="B51" s="40" t="s">
        <v>90</v>
      </c>
      <c r="C51" s="40">
        <v>11</v>
      </c>
      <c r="D51" s="40">
        <v>5</v>
      </c>
      <c r="E51" s="40">
        <v>104</v>
      </c>
      <c r="F51" s="40">
        <v>117</v>
      </c>
      <c r="G51" s="16"/>
    </row>
    <row r="52" spans="1:7" x14ac:dyDescent="0.25">
      <c r="A52" s="40" t="s">
        <v>91</v>
      </c>
      <c r="B52" s="40" t="s">
        <v>92</v>
      </c>
      <c r="C52" s="40">
        <v>6</v>
      </c>
      <c r="D52" s="40">
        <v>3</v>
      </c>
      <c r="E52" s="40">
        <v>76</v>
      </c>
      <c r="F52" s="40">
        <v>74</v>
      </c>
      <c r="G52" s="16"/>
    </row>
    <row r="53" spans="1:7" x14ac:dyDescent="0.25">
      <c r="A53" s="40" t="s">
        <v>93</v>
      </c>
      <c r="B53" s="40" t="s">
        <v>94</v>
      </c>
      <c r="C53" s="40">
        <v>4</v>
      </c>
      <c r="D53" s="40">
        <v>2</v>
      </c>
      <c r="E53" s="40">
        <v>48</v>
      </c>
      <c r="F53" s="40">
        <v>64</v>
      </c>
      <c r="G53" s="16"/>
    </row>
    <row r="54" spans="1:7" x14ac:dyDescent="0.25">
      <c r="A54" s="40"/>
      <c r="B54" s="40"/>
      <c r="C54" s="40" t="s">
        <v>95</v>
      </c>
      <c r="D54" s="40"/>
      <c r="E54" s="40"/>
      <c r="F54" s="40"/>
      <c r="G54" s="16"/>
    </row>
    <row r="55" spans="1:7" ht="13.8" thickBot="1" x14ac:dyDescent="0.3">
      <c r="A55" s="40" t="s">
        <v>96</v>
      </c>
      <c r="B55" s="40"/>
      <c r="C55" s="56"/>
      <c r="D55" s="56"/>
      <c r="E55" s="56"/>
      <c r="F55" s="56"/>
      <c r="G55" s="16"/>
    </row>
    <row r="56" spans="1:7" x14ac:dyDescent="0.25">
      <c r="A56" s="40"/>
      <c r="B56" s="53"/>
      <c r="C56" s="57" t="s">
        <v>97</v>
      </c>
      <c r="D56" s="58" t="s">
        <v>98</v>
      </c>
      <c r="E56" s="58" t="s">
        <v>99</v>
      </c>
      <c r="F56" s="59" t="s">
        <v>100</v>
      </c>
      <c r="G56" s="55"/>
    </row>
    <row r="57" spans="1:7" ht="26.4" x14ac:dyDescent="0.25">
      <c r="A57" s="41" t="s">
        <v>101</v>
      </c>
      <c r="B57" s="53">
        <v>555</v>
      </c>
      <c r="C57" s="60">
        <v>28</v>
      </c>
      <c r="D57" s="2" t="s">
        <v>102</v>
      </c>
      <c r="E57" s="2">
        <v>7</v>
      </c>
      <c r="F57" s="61">
        <f>(C57-E57)*5</f>
        <v>105</v>
      </c>
      <c r="G57" s="55"/>
    </row>
    <row r="58" spans="1:7" ht="26.4" x14ac:dyDescent="0.25">
      <c r="A58" s="41" t="s">
        <v>103</v>
      </c>
      <c r="B58" s="53">
        <v>97</v>
      </c>
      <c r="C58" s="60">
        <v>12</v>
      </c>
      <c r="D58" s="2" t="s">
        <v>104</v>
      </c>
      <c r="E58" s="2">
        <v>3</v>
      </c>
      <c r="F58" s="61">
        <f>(C58-E58)*6</f>
        <v>54</v>
      </c>
      <c r="G58" s="55"/>
    </row>
    <row r="59" spans="1:7" ht="26.4" x14ac:dyDescent="0.25">
      <c r="A59" s="41" t="s">
        <v>105</v>
      </c>
      <c r="B59" s="54">
        <f>B57-B58</f>
        <v>458</v>
      </c>
      <c r="C59" s="60" t="s">
        <v>106</v>
      </c>
      <c r="F59" s="61"/>
      <c r="G59" s="55"/>
    </row>
    <row r="60" spans="1:7" x14ac:dyDescent="0.25">
      <c r="A60" s="41"/>
      <c r="B60" s="53"/>
      <c r="C60" s="60"/>
      <c r="F60" s="61"/>
      <c r="G60" s="55"/>
    </row>
    <row r="61" spans="1:7" ht="27" thickBot="1" x14ac:dyDescent="0.3">
      <c r="A61" s="41" t="s">
        <v>107</v>
      </c>
      <c r="B61" s="53">
        <f>B59-B60</f>
        <v>458</v>
      </c>
      <c r="C61" s="62"/>
      <c r="D61" s="63" t="s">
        <v>108</v>
      </c>
      <c r="E61" s="63"/>
      <c r="F61" s="64">
        <f>SUM(F57:F60)</f>
        <v>159</v>
      </c>
      <c r="G61" s="55"/>
    </row>
    <row r="62" spans="1:7" ht="26.4" x14ac:dyDescent="0.25">
      <c r="A62" s="41" t="s">
        <v>109</v>
      </c>
      <c r="B62" s="42">
        <v>229</v>
      </c>
      <c r="C62" s="46"/>
      <c r="D62" s="46"/>
      <c r="E62" s="46"/>
      <c r="F62" s="46" t="s">
        <v>110</v>
      </c>
      <c r="G62" s="16"/>
    </row>
    <row r="63" spans="1:7" ht="26.4" x14ac:dyDescent="0.25">
      <c r="A63" s="41" t="s">
        <v>111</v>
      </c>
      <c r="B63" s="42">
        <v>229</v>
      </c>
      <c r="C63" s="40" t="s">
        <v>112</v>
      </c>
      <c r="D63" s="40" t="s">
        <v>113</v>
      </c>
      <c r="F63" s="40">
        <f>3*120</f>
        <v>360</v>
      </c>
      <c r="G63" s="16"/>
    </row>
    <row r="64" spans="1:7" x14ac:dyDescent="0.25">
      <c r="A64" s="43"/>
      <c r="B64" s="43" t="s">
        <v>114</v>
      </c>
      <c r="C64" s="40">
        <f>SUM(C65:C67)</f>
        <v>255</v>
      </c>
      <c r="D64" s="44" t="s">
        <v>115</v>
      </c>
      <c r="E64" s="2" t="s">
        <v>116</v>
      </c>
      <c r="F64" s="2" t="s">
        <v>117</v>
      </c>
      <c r="G64" s="69" t="s">
        <v>118</v>
      </c>
    </row>
    <row r="65" spans="1:7" x14ac:dyDescent="0.25">
      <c r="A65" s="43" t="s">
        <v>119</v>
      </c>
      <c r="B65" s="43">
        <v>17</v>
      </c>
      <c r="C65" s="40">
        <v>64</v>
      </c>
      <c r="D65" s="44">
        <f>D70*C65</f>
        <v>39.68</v>
      </c>
      <c r="E65" s="40">
        <f>C65-(ROUNDDOWN(D65,0))</f>
        <v>25</v>
      </c>
      <c r="F65" s="40">
        <f>48+E65</f>
        <v>73</v>
      </c>
      <c r="G65" s="16">
        <f>F65/3</f>
        <v>24.333333333333332</v>
      </c>
    </row>
    <row r="66" spans="1:7" x14ac:dyDescent="0.25">
      <c r="A66" s="43" t="s">
        <v>120</v>
      </c>
      <c r="B66" s="43">
        <v>4</v>
      </c>
      <c r="C66" s="40">
        <f>70+B66</f>
        <v>74</v>
      </c>
      <c r="D66" s="44">
        <f>D71*C66</f>
        <v>45.88</v>
      </c>
      <c r="E66" s="40">
        <f t="shared" ref="E66:E67" si="0">C66-(ROUNDDOWN(D66,0))</f>
        <v>29</v>
      </c>
      <c r="F66" s="40">
        <f>76+E66</f>
        <v>105</v>
      </c>
      <c r="G66" s="16">
        <f>F66/3</f>
        <v>35</v>
      </c>
    </row>
    <row r="67" spans="1:7" x14ac:dyDescent="0.25">
      <c r="A67" s="43" t="s">
        <v>121</v>
      </c>
      <c r="B67" s="43">
        <v>6</v>
      </c>
      <c r="C67" s="40">
        <f>111+B67</f>
        <v>117</v>
      </c>
      <c r="D67" s="44">
        <f>D72*C67</f>
        <v>72.540000000000006</v>
      </c>
      <c r="E67" s="40">
        <f t="shared" si="0"/>
        <v>45</v>
      </c>
      <c r="F67" s="40">
        <f>104+E67</f>
        <v>149</v>
      </c>
      <c r="G67" s="16">
        <f>F67/3</f>
        <v>49.666666666666664</v>
      </c>
    </row>
    <row r="68" spans="1:7" x14ac:dyDescent="0.25">
      <c r="A68" s="43" t="s">
        <v>122</v>
      </c>
      <c r="B68" s="43">
        <v>10</v>
      </c>
      <c r="C68" s="40"/>
      <c r="D68" s="44">
        <f>SUM(D65:D67)</f>
        <v>158.10000000000002</v>
      </c>
      <c r="E68" s="40"/>
      <c r="F68" s="40"/>
      <c r="G68" s="16">
        <f>SUM(G65:G67)</f>
        <v>109</v>
      </c>
    </row>
    <row r="69" spans="1:7" x14ac:dyDescent="0.25">
      <c r="A69" s="43" t="s">
        <v>123</v>
      </c>
      <c r="B69" s="43">
        <v>27</v>
      </c>
      <c r="C69" s="40"/>
      <c r="D69" s="50"/>
      <c r="E69" s="40"/>
      <c r="F69" s="40"/>
      <c r="G69" s="16"/>
    </row>
    <row r="70" spans="1:7" x14ac:dyDescent="0.25">
      <c r="A70" s="43"/>
      <c r="B70" s="43"/>
      <c r="C70" s="40" t="s">
        <v>124</v>
      </c>
      <c r="D70" s="51">
        <v>0.62</v>
      </c>
      <c r="E70" s="40">
        <f>F75/C65</f>
        <v>0.65625</v>
      </c>
      <c r="F70" s="40"/>
      <c r="G70" s="16"/>
    </row>
    <row r="71" spans="1:7" x14ac:dyDescent="0.25">
      <c r="A71" s="43" t="s">
        <v>125</v>
      </c>
      <c r="B71" s="43">
        <f>465+27</f>
        <v>492</v>
      </c>
      <c r="C71" s="40" t="s">
        <v>126</v>
      </c>
      <c r="D71" s="51">
        <v>0.62</v>
      </c>
      <c r="E71" s="40">
        <f>F76/C66</f>
        <v>0.64864864864864868</v>
      </c>
      <c r="F71" s="40"/>
      <c r="G71" s="16"/>
    </row>
    <row r="72" spans="1:7" x14ac:dyDescent="0.25">
      <c r="A72" s="39"/>
      <c r="B72" s="40"/>
      <c r="C72" s="40" t="s">
        <v>127</v>
      </c>
      <c r="D72" s="51">
        <v>0.62</v>
      </c>
      <c r="E72" s="40">
        <f>F77/C67</f>
        <v>0.58974358974358976</v>
      </c>
      <c r="F72" s="40"/>
      <c r="G72" s="16"/>
    </row>
    <row r="73" spans="1:7" x14ac:dyDescent="0.25">
      <c r="A73" s="39"/>
      <c r="B73" s="40"/>
      <c r="C73" s="40"/>
      <c r="D73" s="49"/>
      <c r="E73" s="40"/>
      <c r="F73" s="40"/>
      <c r="G73" s="16"/>
    </row>
    <row r="74" spans="1:7" x14ac:dyDescent="0.25">
      <c r="A74" s="39"/>
      <c r="B74" s="40"/>
      <c r="C74" s="40"/>
      <c r="D74" s="40" t="s">
        <v>128</v>
      </c>
      <c r="E74" s="40" t="s">
        <v>129</v>
      </c>
      <c r="F74" s="40"/>
      <c r="G74" s="16"/>
    </row>
    <row r="75" spans="1:7" x14ac:dyDescent="0.25">
      <c r="A75" s="39"/>
      <c r="B75" s="40" t="s">
        <v>119</v>
      </c>
      <c r="C75" s="40">
        <f>ROUNDDOWN(D65,0)</f>
        <v>39</v>
      </c>
      <c r="D75" s="40">
        <v>6</v>
      </c>
      <c r="E75" s="40">
        <v>2</v>
      </c>
      <c r="F75" s="40">
        <f>(D75*5)+(E75*6)</f>
        <v>42</v>
      </c>
      <c r="G75" s="16"/>
    </row>
    <row r="76" spans="1:7" x14ac:dyDescent="0.25">
      <c r="A76" s="39"/>
      <c r="B76" s="40" t="s">
        <v>120</v>
      </c>
      <c r="C76" s="40">
        <f>ROUNDDOWN(D66,0)</f>
        <v>45</v>
      </c>
      <c r="D76" s="40">
        <v>6</v>
      </c>
      <c r="E76" s="40">
        <v>3</v>
      </c>
      <c r="F76" s="40">
        <f t="shared" ref="F76:F77" si="1">(D76*5)+(E76*6)</f>
        <v>48</v>
      </c>
      <c r="G76" s="16"/>
    </row>
    <row r="77" spans="1:7" x14ac:dyDescent="0.25">
      <c r="A77" s="39"/>
      <c r="B77" s="40" t="s">
        <v>121</v>
      </c>
      <c r="C77" s="40">
        <f>ROUNDDOWN(D67,0)</f>
        <v>72</v>
      </c>
      <c r="D77" s="40">
        <v>9</v>
      </c>
      <c r="E77" s="40">
        <v>4</v>
      </c>
      <c r="F77" s="40">
        <f t="shared" si="1"/>
        <v>69</v>
      </c>
      <c r="G77" s="16"/>
    </row>
    <row r="78" spans="1:7" x14ac:dyDescent="0.25">
      <c r="A78" s="39"/>
      <c r="B78" s="40"/>
      <c r="C78" s="40">
        <f>SUM(C75:C77)</f>
        <v>156</v>
      </c>
      <c r="D78" s="40">
        <f>SUM(D75:D77)</f>
        <v>21</v>
      </c>
      <c r="E78" s="40">
        <f>SUM(E75:E77)</f>
        <v>9</v>
      </c>
      <c r="F78" s="40"/>
      <c r="G78" s="16"/>
    </row>
    <row r="79" spans="1:7" x14ac:dyDescent="0.25">
      <c r="A79" s="39"/>
      <c r="B79" s="40"/>
      <c r="C79" s="40"/>
      <c r="D79" s="40"/>
      <c r="E79" s="40"/>
      <c r="F79" s="40">
        <f>SUM(F75:F77)</f>
        <v>159</v>
      </c>
      <c r="G79" s="16"/>
    </row>
    <row r="80" spans="1:7" x14ac:dyDescent="0.25">
      <c r="A80" s="39"/>
      <c r="B80" s="40"/>
      <c r="C80" s="40"/>
      <c r="D80" s="40"/>
      <c r="E80" s="40"/>
      <c r="F80" s="40"/>
      <c r="G80" s="16"/>
    </row>
    <row r="81" spans="1:7" x14ac:dyDescent="0.25">
      <c r="A81" s="39"/>
      <c r="B81" s="40"/>
      <c r="C81" s="40"/>
      <c r="D81" s="40"/>
      <c r="E81" s="40"/>
      <c r="F81" s="40"/>
      <c r="G81" s="16"/>
    </row>
    <row r="82" spans="1:7" x14ac:dyDescent="0.25">
      <c r="A82" s="39"/>
      <c r="B82" s="40"/>
      <c r="C82" s="40"/>
      <c r="D82" s="40"/>
      <c r="E82" s="40"/>
      <c r="F82" s="40"/>
      <c r="G82" s="16"/>
    </row>
    <row r="83" spans="1:7" x14ac:dyDescent="0.25">
      <c r="A83" s="39"/>
      <c r="B83" s="40"/>
      <c r="C83" s="40"/>
      <c r="D83" s="40"/>
      <c r="E83" s="40"/>
      <c r="F83" s="40"/>
      <c r="G83" s="16"/>
    </row>
    <row r="84" spans="1:7" x14ac:dyDescent="0.25">
      <c r="A84" s="39"/>
      <c r="B84" s="40"/>
      <c r="C84" s="40"/>
      <c r="D84" s="40"/>
      <c r="E84" s="40"/>
      <c r="F84" s="40"/>
      <c r="G84" s="16"/>
    </row>
    <row r="85" spans="1:7" x14ac:dyDescent="0.25">
      <c r="A85" s="39"/>
      <c r="B85" s="40"/>
      <c r="C85" s="40"/>
      <c r="D85" s="40"/>
      <c r="E85" s="40"/>
      <c r="F85" s="40"/>
      <c r="G85" s="16"/>
    </row>
    <row r="86" spans="1:7" x14ac:dyDescent="0.25">
      <c r="A86" s="39"/>
      <c r="B86" s="40"/>
      <c r="C86" s="40"/>
      <c r="D86" s="40"/>
      <c r="E86" s="40"/>
      <c r="F86" s="40"/>
      <c r="G86" s="16"/>
    </row>
    <row r="87" spans="1:7" x14ac:dyDescent="0.25">
      <c r="A87" s="39"/>
      <c r="B87" s="40"/>
      <c r="C87" s="40"/>
      <c r="D87" s="40"/>
      <c r="E87" s="40"/>
      <c r="F87" s="40"/>
      <c r="G87" s="16"/>
    </row>
    <row r="88" spans="1:7" x14ac:dyDescent="0.25">
      <c r="A88" s="39"/>
      <c r="B88" s="40"/>
      <c r="C88" s="40"/>
      <c r="D88" s="40"/>
      <c r="E88" s="40"/>
      <c r="F88" s="40"/>
      <c r="G88" s="16"/>
    </row>
    <row r="89" spans="1:7" x14ac:dyDescent="0.25">
      <c r="A89" s="39"/>
      <c r="B89" s="40"/>
      <c r="C89" s="40"/>
      <c r="D89" s="40"/>
      <c r="E89" s="40"/>
      <c r="F89" s="40"/>
      <c r="G89" s="16"/>
    </row>
    <row r="90" spans="1:7" x14ac:dyDescent="0.25">
      <c r="A90" s="39"/>
      <c r="B90" s="40"/>
      <c r="C90" s="40"/>
      <c r="D90" s="40"/>
      <c r="E90" s="40"/>
      <c r="F90" s="40"/>
      <c r="G90" s="16"/>
    </row>
    <row r="91" spans="1:7" x14ac:dyDescent="0.25">
      <c r="A91" s="39"/>
      <c r="B91" s="40"/>
      <c r="C91" s="40"/>
      <c r="D91" s="40"/>
      <c r="E91" s="40"/>
      <c r="F91" s="40"/>
      <c r="G91" s="16"/>
    </row>
    <row r="92" spans="1:7" x14ac:dyDescent="0.25">
      <c r="A92" s="39"/>
      <c r="B92" s="40"/>
      <c r="C92" s="40"/>
      <c r="D92" s="40"/>
      <c r="E92" s="40"/>
      <c r="F92" s="40"/>
      <c r="G92" s="16"/>
    </row>
    <row r="93" spans="1:7" x14ac:dyDescent="0.25">
      <c r="A93" s="39"/>
      <c r="B93" s="40"/>
      <c r="C93" s="40"/>
      <c r="D93" s="40"/>
      <c r="E93" s="40"/>
      <c r="F93" s="40"/>
      <c r="G93" s="16"/>
    </row>
    <row r="94" spans="1:7" x14ac:dyDescent="0.25">
      <c r="A94" s="39"/>
      <c r="B94" s="40"/>
      <c r="C94" s="40"/>
      <c r="D94" s="40"/>
      <c r="E94" s="40"/>
      <c r="F94" s="40"/>
      <c r="G94" s="16"/>
    </row>
    <row r="95" spans="1:7" x14ac:dyDescent="0.25">
      <c r="A95" s="39"/>
      <c r="B95" s="40"/>
      <c r="C95" s="40"/>
      <c r="D95" s="40"/>
      <c r="E95" s="40"/>
      <c r="F95" s="40"/>
      <c r="G95" s="16"/>
    </row>
    <row r="96" spans="1:7" x14ac:dyDescent="0.25">
      <c r="A96" s="39"/>
      <c r="B96" s="40"/>
      <c r="C96" s="40"/>
      <c r="D96" s="40"/>
      <c r="E96" s="40"/>
      <c r="F96" s="40"/>
      <c r="G96" s="16"/>
    </row>
    <row r="97" spans="1:7" x14ac:dyDescent="0.25">
      <c r="A97" s="39"/>
      <c r="B97" s="40"/>
      <c r="C97" s="40"/>
      <c r="D97" s="40"/>
      <c r="E97" s="40"/>
      <c r="F97" s="40"/>
      <c r="G97" s="16"/>
    </row>
    <row r="98" spans="1:7" x14ac:dyDescent="0.25">
      <c r="A98" s="39"/>
      <c r="B98" s="40"/>
      <c r="C98" s="40"/>
      <c r="D98" s="40"/>
      <c r="E98" s="40"/>
      <c r="F98" s="40"/>
      <c r="G98" s="16"/>
    </row>
    <row r="99" spans="1:7" x14ac:dyDescent="0.25">
      <c r="A99" s="39"/>
      <c r="B99" s="40"/>
      <c r="C99" s="40"/>
      <c r="D99" s="40"/>
      <c r="E99" s="40"/>
      <c r="F99" s="40"/>
      <c r="G99" s="16"/>
    </row>
    <row r="100" spans="1:7" x14ac:dyDescent="0.25">
      <c r="A100" s="39"/>
      <c r="B100" s="40"/>
      <c r="C100" s="40"/>
      <c r="D100" s="40"/>
      <c r="E100" s="40"/>
      <c r="F100" s="40"/>
      <c r="G100" s="16"/>
    </row>
    <row r="101" spans="1:7" x14ac:dyDescent="0.25">
      <c r="A101" s="39"/>
      <c r="B101" s="40"/>
      <c r="C101" s="40"/>
      <c r="D101" s="40"/>
      <c r="E101" s="40"/>
      <c r="F101" s="40"/>
      <c r="G101" s="16"/>
    </row>
    <row r="102" spans="1:7" x14ac:dyDescent="0.25">
      <c r="A102" s="39"/>
      <c r="B102" s="40"/>
      <c r="C102" s="40"/>
      <c r="D102" s="40"/>
      <c r="E102" s="40"/>
      <c r="F102" s="40"/>
      <c r="G102" s="16"/>
    </row>
    <row r="103" spans="1:7" x14ac:dyDescent="0.25">
      <c r="A103" s="39"/>
      <c r="B103" s="40"/>
      <c r="C103" s="40"/>
      <c r="D103" s="40"/>
      <c r="E103" s="40"/>
      <c r="F103" s="40"/>
      <c r="G103" s="16"/>
    </row>
    <row r="104" spans="1:7" x14ac:dyDescent="0.25">
      <c r="A104" s="39"/>
      <c r="B104" s="40"/>
      <c r="C104" s="40"/>
      <c r="D104" s="40"/>
      <c r="E104" s="40"/>
      <c r="F104" s="40"/>
      <c r="G104" s="16"/>
    </row>
    <row r="105" spans="1:7" x14ac:dyDescent="0.25">
      <c r="A105" s="39"/>
      <c r="B105" s="40"/>
      <c r="C105" s="40"/>
      <c r="D105" s="40"/>
      <c r="E105" s="40"/>
      <c r="F105" s="40"/>
      <c r="G105" s="16"/>
    </row>
    <row r="106" spans="1:7" x14ac:dyDescent="0.25">
      <c r="A106" s="39"/>
      <c r="B106" s="40"/>
      <c r="C106" s="40"/>
      <c r="D106" s="40"/>
      <c r="E106" s="40"/>
      <c r="F106" s="40"/>
      <c r="G106" s="16"/>
    </row>
    <row r="107" spans="1:7" x14ac:dyDescent="0.25">
      <c r="A107" s="39"/>
      <c r="B107" s="40"/>
      <c r="C107" s="40"/>
      <c r="D107" s="40"/>
      <c r="E107" s="40"/>
      <c r="F107" s="40"/>
      <c r="G107" s="16"/>
    </row>
    <row r="108" spans="1:7" x14ac:dyDescent="0.25">
      <c r="A108" s="39"/>
      <c r="B108" s="40"/>
      <c r="C108" s="40"/>
      <c r="D108" s="40"/>
      <c r="E108" s="40"/>
      <c r="F108" s="40"/>
      <c r="G108" s="16"/>
    </row>
    <row r="109" spans="1:7" x14ac:dyDescent="0.25">
      <c r="A109" s="39"/>
      <c r="B109" s="40"/>
      <c r="C109" s="40"/>
      <c r="D109" s="40"/>
      <c r="E109" s="40"/>
      <c r="F109" s="40"/>
      <c r="G109" s="16"/>
    </row>
    <row r="110" spans="1:7" x14ac:dyDescent="0.25">
      <c r="A110" s="39"/>
      <c r="B110" s="40"/>
      <c r="C110" s="40"/>
      <c r="D110" s="40"/>
      <c r="E110" s="40"/>
      <c r="F110" s="40"/>
      <c r="G110" s="16"/>
    </row>
    <row r="111" spans="1:7" x14ac:dyDescent="0.25">
      <c r="A111" s="39"/>
      <c r="B111" s="40"/>
      <c r="C111" s="40"/>
      <c r="D111" s="40"/>
      <c r="E111" s="40"/>
      <c r="F111" s="40"/>
      <c r="G111" s="16"/>
    </row>
    <row r="112" spans="1:7" x14ac:dyDescent="0.25">
      <c r="A112" s="39"/>
      <c r="B112" s="40"/>
      <c r="C112" s="40"/>
      <c r="D112" s="40"/>
      <c r="E112" s="40"/>
      <c r="F112" s="40"/>
      <c r="G112" s="16"/>
    </row>
    <row r="113" spans="1:7" x14ac:dyDescent="0.25">
      <c r="A113" s="39"/>
      <c r="B113" s="40"/>
      <c r="C113" s="40"/>
      <c r="D113" s="40"/>
      <c r="E113" s="40"/>
      <c r="F113" s="40"/>
      <c r="G113" s="16"/>
    </row>
    <row r="114" spans="1:7" x14ac:dyDescent="0.25">
      <c r="A114" s="39"/>
      <c r="B114" s="40"/>
      <c r="C114" s="40"/>
      <c r="D114" s="40"/>
      <c r="E114" s="40"/>
      <c r="F114" s="40"/>
      <c r="G114" s="16"/>
    </row>
    <row r="115" spans="1:7" x14ac:dyDescent="0.25">
      <c r="A115" s="39"/>
      <c r="B115" s="40"/>
      <c r="C115" s="40"/>
      <c r="D115" s="40"/>
      <c r="E115" s="40"/>
      <c r="F115" s="40"/>
      <c r="G115" s="16"/>
    </row>
    <row r="116" spans="1:7" x14ac:dyDescent="0.25">
      <c r="A116" s="39"/>
      <c r="B116" s="40"/>
      <c r="C116" s="40"/>
      <c r="D116" s="40"/>
      <c r="E116" s="40"/>
      <c r="F116" s="40"/>
      <c r="G116" s="16"/>
    </row>
    <row r="117" spans="1:7" x14ac:dyDescent="0.25">
      <c r="A117" s="39"/>
      <c r="B117" s="40"/>
      <c r="C117" s="40"/>
      <c r="D117" s="40"/>
      <c r="E117" s="40"/>
      <c r="F117" s="40"/>
      <c r="G117" s="16"/>
    </row>
    <row r="118" spans="1:7" x14ac:dyDescent="0.25">
      <c r="A118" s="39"/>
      <c r="B118" s="40"/>
      <c r="C118" s="40"/>
      <c r="D118" s="40"/>
      <c r="E118" s="40"/>
      <c r="F118" s="40"/>
      <c r="G118" s="16"/>
    </row>
    <row r="119" spans="1:7" x14ac:dyDescent="0.25">
      <c r="A119" s="39"/>
      <c r="B119" s="40"/>
      <c r="C119" s="40"/>
      <c r="D119" s="40"/>
      <c r="E119" s="40"/>
      <c r="F119" s="40"/>
      <c r="G119" s="16"/>
    </row>
    <row r="120" spans="1:7" x14ac:dyDescent="0.25">
      <c r="A120" s="39"/>
      <c r="B120" s="40"/>
      <c r="C120" s="40"/>
      <c r="D120" s="40"/>
      <c r="E120" s="40"/>
      <c r="F120" s="40"/>
      <c r="G120" s="16"/>
    </row>
    <row r="121" spans="1:7" x14ac:dyDescent="0.25">
      <c r="A121" s="39"/>
      <c r="B121" s="40"/>
      <c r="C121" s="40"/>
      <c r="D121" s="40"/>
      <c r="E121" s="40"/>
      <c r="F121" s="40"/>
      <c r="G121" s="16"/>
    </row>
    <row r="122" spans="1:7" x14ac:dyDescent="0.25">
      <c r="A122" s="39"/>
      <c r="B122" s="40"/>
      <c r="C122" s="40"/>
      <c r="D122" s="40"/>
      <c r="E122" s="40"/>
      <c r="F122" s="40"/>
      <c r="G122" s="16"/>
    </row>
    <row r="123" spans="1:7" x14ac:dyDescent="0.25">
      <c r="A123" s="39"/>
      <c r="B123" s="40"/>
      <c r="C123" s="40"/>
      <c r="D123" s="40"/>
      <c r="E123" s="40"/>
      <c r="F123" s="40"/>
      <c r="G123" s="16"/>
    </row>
    <row r="124" spans="1:7" x14ac:dyDescent="0.25">
      <c r="A124" s="39"/>
      <c r="B124" s="40"/>
      <c r="C124" s="40"/>
      <c r="D124" s="40"/>
      <c r="E124" s="40"/>
      <c r="F124" s="40"/>
      <c r="G124" s="16"/>
    </row>
    <row r="125" spans="1:7" x14ac:dyDescent="0.25">
      <c r="A125" s="39"/>
      <c r="B125" s="40"/>
      <c r="C125" s="40"/>
      <c r="D125" s="40"/>
      <c r="E125" s="40"/>
      <c r="F125" s="40"/>
      <c r="G125" s="16"/>
    </row>
    <row r="126" spans="1:7" x14ac:dyDescent="0.25">
      <c r="A126" s="39"/>
      <c r="B126" s="40"/>
      <c r="C126" s="40"/>
      <c r="D126" s="40"/>
      <c r="E126" s="40"/>
      <c r="F126" s="40"/>
      <c r="G126" s="16"/>
    </row>
    <row r="127" spans="1:7" x14ac:dyDescent="0.25">
      <c r="A127" s="39"/>
      <c r="B127" s="40"/>
      <c r="C127" s="40"/>
      <c r="D127" s="40"/>
      <c r="E127" s="40"/>
      <c r="F127" s="40"/>
      <c r="G127" s="16"/>
    </row>
    <row r="128" spans="1:7" x14ac:dyDescent="0.25">
      <c r="A128" s="39"/>
      <c r="B128" s="40"/>
      <c r="C128" s="40"/>
      <c r="D128" s="40"/>
      <c r="E128" s="40"/>
      <c r="F128" s="40"/>
      <c r="G128" s="16"/>
    </row>
    <row r="129" spans="1:7" x14ac:dyDescent="0.25">
      <c r="A129" s="39"/>
      <c r="B129" s="40"/>
      <c r="C129" s="40"/>
      <c r="D129" s="40"/>
      <c r="E129" s="40"/>
      <c r="F129" s="40"/>
      <c r="G129" s="16"/>
    </row>
    <row r="130" spans="1:7" x14ac:dyDescent="0.25">
      <c r="A130" s="39"/>
      <c r="B130" s="40"/>
      <c r="C130" s="40"/>
      <c r="D130" s="40"/>
      <c r="E130" s="40"/>
      <c r="F130" s="40"/>
      <c r="G130" s="16"/>
    </row>
    <row r="131" spans="1:7" x14ac:dyDescent="0.25">
      <c r="A131" s="39"/>
      <c r="B131" s="40"/>
      <c r="C131" s="40"/>
      <c r="D131" s="40"/>
      <c r="E131" s="40"/>
      <c r="F131" s="40"/>
      <c r="G131" s="16"/>
    </row>
    <row r="132" spans="1:7" x14ac:dyDescent="0.25">
      <c r="A132" s="39"/>
      <c r="B132" s="40"/>
      <c r="C132" s="40"/>
      <c r="D132" s="40"/>
      <c r="E132" s="40"/>
      <c r="F132" s="40"/>
      <c r="G132" s="16"/>
    </row>
    <row r="133" spans="1:7" x14ac:dyDescent="0.25">
      <c r="A133" s="39"/>
      <c r="B133" s="40"/>
      <c r="C133" s="40"/>
      <c r="D133" s="40"/>
      <c r="E133" s="40"/>
      <c r="F133" s="40"/>
      <c r="G133" s="16"/>
    </row>
    <row r="134" spans="1:7" x14ac:dyDescent="0.25">
      <c r="A134" s="39"/>
      <c r="B134" s="40"/>
      <c r="C134" s="40"/>
      <c r="D134" s="40"/>
      <c r="E134" s="40"/>
      <c r="F134" s="40"/>
      <c r="G134" s="16"/>
    </row>
    <row r="135" spans="1:7" x14ac:dyDescent="0.25">
      <c r="A135" s="39"/>
      <c r="B135" s="40"/>
      <c r="C135" s="40"/>
      <c r="D135" s="40"/>
      <c r="E135" s="40"/>
      <c r="F135" s="40"/>
      <c r="G135" s="16"/>
    </row>
    <row r="136" spans="1:7" x14ac:dyDescent="0.25">
      <c r="A136" s="39"/>
      <c r="B136" s="40"/>
      <c r="C136" s="40"/>
      <c r="D136" s="40"/>
      <c r="E136" s="40"/>
      <c r="F136" s="40"/>
      <c r="G136" s="16"/>
    </row>
    <row r="137" spans="1:7" x14ac:dyDescent="0.25">
      <c r="A137" s="39"/>
      <c r="B137" s="40"/>
      <c r="C137" s="40"/>
      <c r="D137" s="40"/>
      <c r="E137" s="40"/>
      <c r="F137" s="40"/>
      <c r="G137" s="16"/>
    </row>
    <row r="138" spans="1:7" x14ac:dyDescent="0.25">
      <c r="A138" s="39"/>
      <c r="B138" s="40"/>
      <c r="C138" s="40"/>
      <c r="D138" s="40"/>
      <c r="E138" s="40"/>
      <c r="F138" s="40"/>
      <c r="G138" s="16"/>
    </row>
    <row r="139" spans="1:7" x14ac:dyDescent="0.25">
      <c r="A139" s="39"/>
      <c r="B139" s="40"/>
      <c r="C139" s="40"/>
      <c r="D139" s="40"/>
      <c r="E139" s="40"/>
      <c r="F139" s="40"/>
      <c r="G139" s="16"/>
    </row>
    <row r="140" spans="1:7" x14ac:dyDescent="0.25">
      <c r="A140" s="39"/>
      <c r="B140" s="40"/>
      <c r="C140" s="40"/>
      <c r="D140" s="40"/>
      <c r="E140" s="40"/>
      <c r="F140" s="40"/>
      <c r="G140" s="16"/>
    </row>
    <row r="141" spans="1:7" x14ac:dyDescent="0.25">
      <c r="A141" s="39"/>
      <c r="B141" s="40"/>
      <c r="C141" s="40"/>
      <c r="D141" s="40"/>
      <c r="E141" s="40"/>
      <c r="F141" s="40"/>
      <c r="G141" s="16"/>
    </row>
    <row r="142" spans="1:7" x14ac:dyDescent="0.25">
      <c r="A142" s="39"/>
      <c r="B142" s="40"/>
      <c r="C142" s="40"/>
      <c r="D142" s="40"/>
      <c r="E142" s="40"/>
      <c r="F142" s="40"/>
      <c r="G142" s="16"/>
    </row>
    <row r="143" spans="1:7" x14ac:dyDescent="0.25">
      <c r="A143" s="39"/>
      <c r="B143" s="40"/>
      <c r="C143" s="40"/>
      <c r="D143" s="40"/>
      <c r="E143" s="40"/>
      <c r="F143" s="40"/>
      <c r="G143" s="16"/>
    </row>
    <row r="144" spans="1:7" x14ac:dyDescent="0.25">
      <c r="A144" s="39"/>
      <c r="B144" s="40"/>
      <c r="C144" s="40"/>
      <c r="D144" s="40"/>
      <c r="E144" s="40"/>
      <c r="F144" s="40"/>
      <c r="G144" s="16"/>
    </row>
    <row r="145" spans="1:7" x14ac:dyDescent="0.25">
      <c r="A145" s="39"/>
      <c r="B145" s="40"/>
      <c r="C145" s="40"/>
      <c r="D145" s="40"/>
      <c r="E145" s="40"/>
      <c r="F145" s="40"/>
      <c r="G145" s="16"/>
    </row>
    <row r="146" spans="1:7" x14ac:dyDescent="0.25">
      <c r="A146" s="39"/>
      <c r="B146" s="40"/>
      <c r="C146" s="40"/>
      <c r="D146" s="40"/>
      <c r="E146" s="40"/>
      <c r="F146" s="40"/>
      <c r="G146" s="16"/>
    </row>
    <row r="147" spans="1:7" x14ac:dyDescent="0.25">
      <c r="A147" s="39"/>
      <c r="B147" s="40"/>
      <c r="C147" s="40"/>
      <c r="D147" s="40"/>
      <c r="E147" s="40"/>
      <c r="F147" s="40"/>
      <c r="G147" s="16"/>
    </row>
    <row r="148" spans="1:7" x14ac:dyDescent="0.25">
      <c r="A148" s="39"/>
      <c r="B148" s="40"/>
      <c r="C148" s="40"/>
      <c r="D148" s="40"/>
      <c r="E148" s="40"/>
      <c r="F148" s="40"/>
      <c r="G148" s="16"/>
    </row>
    <row r="149" spans="1:7" x14ac:dyDescent="0.25">
      <c r="A149" s="39"/>
      <c r="B149" s="40"/>
      <c r="C149" s="40"/>
      <c r="D149" s="40"/>
      <c r="E149" s="40"/>
      <c r="F149" s="40"/>
      <c r="G149" s="16"/>
    </row>
    <row r="150" spans="1:7" x14ac:dyDescent="0.25">
      <c r="A150" s="39"/>
      <c r="B150" s="40"/>
      <c r="C150" s="40"/>
      <c r="D150" s="40"/>
      <c r="E150" s="40"/>
      <c r="F150" s="40"/>
      <c r="G150" s="16"/>
    </row>
    <row r="151" spans="1:7" x14ac:dyDescent="0.25">
      <c r="A151" s="39"/>
      <c r="B151" s="40"/>
      <c r="C151" s="40"/>
      <c r="D151" s="40"/>
      <c r="E151" s="40"/>
      <c r="F151" s="40"/>
      <c r="G151" s="16"/>
    </row>
    <row r="152" spans="1:7" x14ac:dyDescent="0.25">
      <c r="A152" s="39"/>
      <c r="B152" s="40"/>
      <c r="C152" s="40"/>
      <c r="D152" s="40"/>
      <c r="E152" s="40"/>
      <c r="F152" s="40"/>
      <c r="G152" s="16"/>
    </row>
    <row r="153" spans="1:7" x14ac:dyDescent="0.25">
      <c r="A153" s="39"/>
      <c r="B153" s="40"/>
      <c r="C153" s="40"/>
      <c r="D153" s="40"/>
      <c r="E153" s="40"/>
      <c r="F153" s="40"/>
      <c r="G153" s="16"/>
    </row>
    <row r="154" spans="1:7" x14ac:dyDescent="0.25">
      <c r="A154" s="39"/>
      <c r="B154" s="40"/>
      <c r="C154" s="40"/>
      <c r="D154" s="40"/>
      <c r="E154" s="40"/>
      <c r="F154" s="40"/>
      <c r="G154" s="16"/>
    </row>
    <row r="155" spans="1:7" x14ac:dyDescent="0.25">
      <c r="A155" s="39"/>
      <c r="B155" s="40"/>
      <c r="C155" s="40"/>
      <c r="D155" s="40"/>
      <c r="E155" s="40"/>
      <c r="F155" s="40"/>
      <c r="G155" s="16"/>
    </row>
    <row r="156" spans="1:7" x14ac:dyDescent="0.25">
      <c r="A156" s="39"/>
      <c r="B156" s="40"/>
      <c r="C156" s="40"/>
      <c r="D156" s="40"/>
      <c r="E156" s="40"/>
      <c r="F156" s="40"/>
      <c r="G156" s="16"/>
    </row>
    <row r="157" spans="1:7" x14ac:dyDescent="0.25">
      <c r="A157" s="39"/>
      <c r="B157" s="40"/>
      <c r="C157" s="40"/>
      <c r="D157" s="40"/>
      <c r="E157" s="40"/>
      <c r="F157" s="40"/>
      <c r="G157" s="16"/>
    </row>
    <row r="158" spans="1:7" x14ac:dyDescent="0.25">
      <c r="A158" s="39"/>
      <c r="B158" s="40"/>
      <c r="C158" s="40"/>
      <c r="D158" s="40"/>
      <c r="E158" s="40"/>
      <c r="F158" s="40"/>
      <c r="G158" s="16"/>
    </row>
    <row r="159" spans="1:7" x14ac:dyDescent="0.25">
      <c r="A159" s="39"/>
      <c r="B159" s="40"/>
      <c r="C159" s="40"/>
      <c r="D159" s="40"/>
      <c r="E159" s="40"/>
      <c r="F159" s="40"/>
      <c r="G159" s="16"/>
    </row>
    <row r="160" spans="1:7" x14ac:dyDescent="0.25">
      <c r="A160" s="39"/>
      <c r="B160" s="40"/>
      <c r="C160" s="40"/>
      <c r="D160" s="40"/>
      <c r="E160" s="40"/>
      <c r="F160" s="40"/>
      <c r="G160" s="16"/>
    </row>
    <row r="161" spans="1:7" x14ac:dyDescent="0.25">
      <c r="A161" s="39"/>
      <c r="B161" s="40"/>
      <c r="C161" s="40"/>
      <c r="D161" s="40"/>
      <c r="E161" s="40"/>
      <c r="F161" s="40"/>
      <c r="G161" s="16"/>
    </row>
    <row r="162" spans="1:7" x14ac:dyDescent="0.25">
      <c r="A162" s="39"/>
      <c r="B162" s="40"/>
      <c r="C162" s="40"/>
      <c r="D162" s="40"/>
      <c r="E162" s="40"/>
      <c r="F162" s="40"/>
      <c r="G162" s="16"/>
    </row>
    <row r="163" spans="1:7" x14ac:dyDescent="0.25">
      <c r="A163" s="39"/>
      <c r="B163" s="40"/>
      <c r="C163" s="40"/>
      <c r="D163" s="40"/>
      <c r="E163" s="40"/>
      <c r="F163" s="40"/>
      <c r="G163" s="16"/>
    </row>
    <row r="164" spans="1:7" x14ac:dyDescent="0.25">
      <c r="A164" s="39"/>
      <c r="B164" s="40"/>
      <c r="C164" s="40"/>
      <c r="D164" s="40"/>
      <c r="E164" s="40"/>
      <c r="F164" s="40"/>
      <c r="G164" s="16"/>
    </row>
    <row r="165" spans="1:7" x14ac:dyDescent="0.25">
      <c r="A165" s="39"/>
      <c r="B165" s="40"/>
      <c r="C165" s="40"/>
      <c r="D165" s="40"/>
      <c r="E165" s="40"/>
      <c r="F165" s="40"/>
      <c r="G165" s="16"/>
    </row>
    <row r="166" spans="1:7" x14ac:dyDescent="0.25">
      <c r="A166" s="39"/>
      <c r="B166" s="40"/>
      <c r="C166" s="40"/>
      <c r="D166" s="40"/>
      <c r="E166" s="40"/>
      <c r="F166" s="40"/>
      <c r="G166" s="16"/>
    </row>
    <row r="167" spans="1:7" x14ac:dyDescent="0.25">
      <c r="A167" s="39"/>
      <c r="B167" s="40"/>
      <c r="C167" s="40"/>
      <c r="D167" s="40"/>
      <c r="E167" s="40"/>
      <c r="F167" s="40"/>
      <c r="G167" s="16"/>
    </row>
    <row r="168" spans="1:7" x14ac:dyDescent="0.25">
      <c r="A168" s="39"/>
      <c r="B168" s="40"/>
      <c r="C168" s="40"/>
      <c r="D168" s="40"/>
      <c r="E168" s="40"/>
      <c r="F168" s="40"/>
      <c r="G168" s="16"/>
    </row>
    <row r="169" spans="1:7" x14ac:dyDescent="0.25">
      <c r="A169" s="39"/>
      <c r="B169" s="40"/>
      <c r="C169" s="40"/>
      <c r="D169" s="40"/>
      <c r="E169" s="40"/>
      <c r="F169" s="40"/>
      <c r="G169" s="16"/>
    </row>
    <row r="170" spans="1:7" x14ac:dyDescent="0.25">
      <c r="A170" s="39"/>
      <c r="B170" s="40"/>
      <c r="C170" s="40"/>
      <c r="D170" s="40"/>
      <c r="E170" s="40"/>
      <c r="F170" s="40"/>
      <c r="G170" s="16"/>
    </row>
    <row r="171" spans="1:7" x14ac:dyDescent="0.25">
      <c r="A171" s="39"/>
      <c r="B171" s="40"/>
      <c r="C171" s="40"/>
      <c r="D171" s="40"/>
      <c r="E171" s="40"/>
      <c r="F171" s="40"/>
      <c r="G171" s="16"/>
    </row>
    <row r="172" spans="1:7" x14ac:dyDescent="0.25">
      <c r="A172" s="39"/>
      <c r="B172" s="40"/>
      <c r="C172" s="40"/>
      <c r="D172" s="40"/>
      <c r="E172" s="40"/>
      <c r="F172" s="40"/>
      <c r="G172" s="16"/>
    </row>
    <row r="173" spans="1:7" x14ac:dyDescent="0.25">
      <c r="A173" s="39"/>
      <c r="B173" s="40"/>
      <c r="C173" s="40"/>
      <c r="D173" s="40"/>
      <c r="E173" s="40"/>
      <c r="F173" s="40"/>
      <c r="G173" s="16"/>
    </row>
    <row r="174" spans="1:7" x14ac:dyDescent="0.25">
      <c r="A174" s="39"/>
      <c r="B174" s="40"/>
      <c r="C174" s="40"/>
      <c r="D174" s="40"/>
      <c r="E174" s="40"/>
      <c r="F174" s="40"/>
      <c r="G174" s="16"/>
    </row>
    <row r="175" spans="1:7" x14ac:dyDescent="0.25">
      <c r="A175" s="39"/>
      <c r="B175" s="40"/>
      <c r="C175" s="40"/>
      <c r="D175" s="40"/>
      <c r="E175" s="40"/>
      <c r="F175" s="40"/>
      <c r="G175" s="16"/>
    </row>
    <row r="176" spans="1:7" x14ac:dyDescent="0.25">
      <c r="A176" s="39"/>
      <c r="B176" s="40"/>
      <c r="C176" s="40"/>
      <c r="D176" s="40"/>
      <c r="E176" s="40"/>
      <c r="F176" s="40"/>
      <c r="G176" s="16"/>
    </row>
    <row r="177" spans="1:7" x14ac:dyDescent="0.25">
      <c r="A177" s="39"/>
      <c r="B177" s="40"/>
      <c r="C177" s="40"/>
      <c r="D177" s="40"/>
      <c r="E177" s="40"/>
      <c r="F177" s="40"/>
      <c r="G177" s="16"/>
    </row>
    <row r="178" spans="1:7" x14ac:dyDescent="0.25">
      <c r="A178" s="39"/>
      <c r="B178" s="40"/>
      <c r="C178" s="40"/>
      <c r="D178" s="40"/>
      <c r="E178" s="40"/>
      <c r="F178" s="40"/>
      <c r="G178" s="16"/>
    </row>
    <row r="179" spans="1:7" x14ac:dyDescent="0.25">
      <c r="A179" s="39"/>
      <c r="B179" s="40"/>
      <c r="C179" s="40"/>
      <c r="D179" s="40"/>
      <c r="E179" s="40"/>
      <c r="F179" s="40"/>
      <c r="G179" s="16"/>
    </row>
    <row r="180" spans="1:7" x14ac:dyDescent="0.25">
      <c r="A180" s="39"/>
      <c r="B180" s="40"/>
      <c r="C180" s="40"/>
      <c r="D180" s="40"/>
      <c r="E180" s="40"/>
      <c r="F180" s="40"/>
      <c r="G180" s="16"/>
    </row>
    <row r="181" spans="1:7" x14ac:dyDescent="0.25">
      <c r="A181" s="39"/>
      <c r="B181" s="40"/>
      <c r="C181" s="40"/>
      <c r="D181" s="40"/>
      <c r="E181" s="40"/>
      <c r="F181" s="40"/>
      <c r="G181" s="16"/>
    </row>
    <row r="182" spans="1:7" x14ac:dyDescent="0.25">
      <c r="A182" s="39"/>
      <c r="B182" s="40"/>
      <c r="C182" s="40"/>
      <c r="D182" s="40"/>
      <c r="E182" s="40"/>
      <c r="F182" s="40"/>
      <c r="G182" s="16"/>
    </row>
    <row r="183" spans="1:7" x14ac:dyDescent="0.25">
      <c r="A183" s="39"/>
      <c r="B183" s="40"/>
      <c r="C183" s="40"/>
      <c r="D183" s="40"/>
      <c r="E183" s="40"/>
      <c r="F183" s="40"/>
      <c r="G183" s="16"/>
    </row>
    <row r="184" spans="1:7" x14ac:dyDescent="0.25">
      <c r="A184" s="39"/>
      <c r="B184" s="40"/>
      <c r="C184" s="40"/>
      <c r="D184" s="40"/>
      <c r="E184" s="40"/>
      <c r="F184" s="40"/>
      <c r="G184" s="16"/>
    </row>
    <row r="185" spans="1:7" x14ac:dyDescent="0.25">
      <c r="A185" s="39"/>
      <c r="B185" s="40"/>
      <c r="C185" s="40"/>
      <c r="D185" s="40"/>
      <c r="E185" s="40"/>
      <c r="F185" s="40"/>
      <c r="G185" s="16"/>
    </row>
    <row r="186" spans="1:7" x14ac:dyDescent="0.25">
      <c r="A186" s="39"/>
      <c r="B186" s="40"/>
      <c r="C186" s="40"/>
      <c r="D186" s="40"/>
      <c r="E186" s="40"/>
      <c r="F186" s="40"/>
      <c r="G186" s="16"/>
    </row>
    <row r="187" spans="1:7" x14ac:dyDescent="0.25">
      <c r="A187" s="39"/>
      <c r="B187" s="40"/>
      <c r="C187" s="40"/>
      <c r="D187" s="40"/>
      <c r="E187" s="40"/>
      <c r="F187" s="40"/>
      <c r="G187" s="16"/>
    </row>
    <row r="188" spans="1:7" x14ac:dyDescent="0.25">
      <c r="A188" s="39"/>
      <c r="B188" s="40"/>
      <c r="C188" s="40"/>
      <c r="D188" s="40"/>
      <c r="E188" s="40"/>
      <c r="F188" s="40"/>
      <c r="G188" s="16"/>
    </row>
    <row r="189" spans="1:7" x14ac:dyDescent="0.25">
      <c r="A189" s="39"/>
      <c r="B189" s="40"/>
      <c r="C189" s="40"/>
      <c r="D189" s="40"/>
      <c r="E189" s="40"/>
      <c r="F189" s="40"/>
      <c r="G189" s="16"/>
    </row>
    <row r="190" spans="1:7" x14ac:dyDescent="0.25">
      <c r="A190" s="39"/>
      <c r="B190" s="40"/>
      <c r="C190" s="40"/>
      <c r="D190" s="40"/>
      <c r="E190" s="40"/>
      <c r="F190" s="40"/>
      <c r="G190" s="16"/>
    </row>
    <row r="191" spans="1:7" x14ac:dyDescent="0.25">
      <c r="A191" s="39"/>
      <c r="B191" s="40"/>
      <c r="C191" s="40"/>
      <c r="D191" s="40"/>
      <c r="E191" s="40"/>
      <c r="F191" s="40"/>
      <c r="G191" s="16"/>
    </row>
    <row r="192" spans="1:7" x14ac:dyDescent="0.25">
      <c r="A192" s="39"/>
      <c r="B192" s="40"/>
      <c r="C192" s="40"/>
      <c r="D192" s="40"/>
      <c r="E192" s="40"/>
      <c r="F192" s="40"/>
      <c r="G192" s="16"/>
    </row>
    <row r="193" spans="1:7" x14ac:dyDescent="0.25">
      <c r="A193" s="39"/>
      <c r="B193" s="40"/>
      <c r="C193" s="40"/>
      <c r="D193" s="40"/>
      <c r="E193" s="40"/>
      <c r="F193" s="40"/>
      <c r="G193" s="16"/>
    </row>
    <row r="194" spans="1:7" x14ac:dyDescent="0.25">
      <c r="A194" s="39"/>
      <c r="B194" s="40"/>
      <c r="C194" s="40"/>
      <c r="D194" s="40"/>
      <c r="E194" s="40"/>
      <c r="F194" s="40"/>
      <c r="G194" s="16"/>
    </row>
    <row r="195" spans="1:7" x14ac:dyDescent="0.25">
      <c r="A195" s="39"/>
      <c r="B195" s="40"/>
      <c r="C195" s="40"/>
      <c r="D195" s="40"/>
      <c r="E195" s="40"/>
      <c r="F195" s="40"/>
      <c r="G195" s="16"/>
    </row>
    <row r="196" spans="1:7" x14ac:dyDescent="0.25">
      <c r="A196" s="39"/>
      <c r="B196" s="40"/>
      <c r="C196" s="40"/>
      <c r="D196" s="40"/>
      <c r="E196" s="40"/>
      <c r="F196" s="40"/>
      <c r="G196" s="16"/>
    </row>
    <row r="197" spans="1:7" x14ac:dyDescent="0.25">
      <c r="A197" s="39"/>
      <c r="B197" s="40"/>
      <c r="C197" s="40"/>
      <c r="D197" s="40"/>
      <c r="E197" s="40"/>
      <c r="F197" s="40"/>
      <c r="G197" s="16"/>
    </row>
    <row r="198" spans="1:7" x14ac:dyDescent="0.25">
      <c r="A198" s="39"/>
      <c r="B198" s="40"/>
      <c r="C198" s="40"/>
      <c r="D198" s="40"/>
      <c r="E198" s="40"/>
      <c r="F198" s="40"/>
      <c r="G198" s="16"/>
    </row>
    <row r="199" spans="1:7" x14ac:dyDescent="0.25">
      <c r="A199" s="39"/>
      <c r="B199" s="40"/>
      <c r="C199" s="40"/>
      <c r="D199" s="40"/>
      <c r="E199" s="40"/>
      <c r="F199" s="40"/>
      <c r="G199" s="16"/>
    </row>
    <row r="200" spans="1:7" x14ac:dyDescent="0.25">
      <c r="A200" s="39"/>
      <c r="B200" s="40"/>
      <c r="C200" s="40"/>
      <c r="D200" s="40"/>
      <c r="E200" s="40"/>
      <c r="F200" s="40"/>
      <c r="G200" s="16"/>
    </row>
    <row r="201" spans="1:7" x14ac:dyDescent="0.25">
      <c r="A201" s="39"/>
      <c r="B201" s="40"/>
      <c r="C201" s="40"/>
      <c r="D201" s="40"/>
      <c r="E201" s="40"/>
      <c r="F201" s="40"/>
      <c r="G201" s="16"/>
    </row>
    <row r="202" spans="1:7" x14ac:dyDescent="0.25">
      <c r="A202" s="39"/>
      <c r="B202" s="40"/>
      <c r="C202" s="40"/>
      <c r="D202" s="40"/>
      <c r="E202" s="40"/>
      <c r="F202" s="40"/>
      <c r="G202" s="16"/>
    </row>
    <row r="203" spans="1:7" x14ac:dyDescent="0.25">
      <c r="A203" s="39"/>
      <c r="B203" s="40"/>
      <c r="C203" s="40"/>
      <c r="D203" s="40"/>
      <c r="E203" s="40"/>
      <c r="F203" s="40"/>
      <c r="G203" s="16"/>
    </row>
    <row r="204" spans="1:7" x14ac:dyDescent="0.25">
      <c r="A204" s="39"/>
      <c r="B204" s="40"/>
      <c r="C204" s="40"/>
      <c r="D204" s="40"/>
      <c r="E204" s="40"/>
      <c r="F204" s="40"/>
      <c r="G204" s="16"/>
    </row>
    <row r="205" spans="1:7" x14ac:dyDescent="0.25">
      <c r="A205" s="39"/>
      <c r="B205" s="40"/>
      <c r="C205" s="40"/>
      <c r="D205" s="40"/>
      <c r="E205" s="40"/>
      <c r="F205" s="40"/>
      <c r="G205" s="16"/>
    </row>
    <row r="206" spans="1:7" x14ac:dyDescent="0.25">
      <c r="A206" s="39"/>
      <c r="B206" s="40"/>
      <c r="C206" s="40"/>
      <c r="D206" s="40"/>
      <c r="E206" s="40"/>
      <c r="F206" s="40"/>
      <c r="G206" s="16"/>
    </row>
    <row r="207" spans="1:7" x14ac:dyDescent="0.25">
      <c r="A207" s="39"/>
      <c r="B207" s="40"/>
      <c r="C207" s="40"/>
      <c r="D207" s="40"/>
      <c r="E207" s="40"/>
      <c r="F207" s="40"/>
      <c r="G207" s="16"/>
    </row>
    <row r="208" spans="1:7" x14ac:dyDescent="0.25">
      <c r="A208" s="39"/>
      <c r="B208" s="40"/>
      <c r="C208" s="40"/>
      <c r="D208" s="40"/>
      <c r="E208" s="40"/>
      <c r="F208" s="40"/>
      <c r="G208" s="16"/>
    </row>
    <row r="209" spans="1:7" x14ac:dyDescent="0.25">
      <c r="A209" s="39"/>
      <c r="B209" s="40"/>
      <c r="C209" s="40"/>
      <c r="D209" s="40"/>
      <c r="E209" s="40"/>
      <c r="F209" s="40"/>
      <c r="G209" s="16"/>
    </row>
    <row r="210" spans="1:7" x14ac:dyDescent="0.25">
      <c r="A210" s="39"/>
      <c r="B210" s="40"/>
      <c r="C210" s="40"/>
      <c r="D210" s="40"/>
      <c r="E210" s="40"/>
      <c r="F210" s="40"/>
      <c r="G210" s="16"/>
    </row>
    <row r="211" spans="1:7" x14ac:dyDescent="0.25">
      <c r="A211" s="39"/>
      <c r="B211" s="40"/>
      <c r="C211" s="40"/>
      <c r="D211" s="40"/>
      <c r="E211" s="40"/>
      <c r="F211" s="40"/>
      <c r="G211" s="16"/>
    </row>
    <row r="212" spans="1:7" x14ac:dyDescent="0.25">
      <c r="A212" s="39"/>
      <c r="B212" s="40"/>
      <c r="C212" s="40"/>
      <c r="D212" s="40"/>
      <c r="E212" s="40"/>
      <c r="F212" s="40"/>
      <c r="G212" s="16"/>
    </row>
    <row r="213" spans="1:7" x14ac:dyDescent="0.25">
      <c r="A213" s="39"/>
      <c r="B213" s="40"/>
      <c r="C213" s="40"/>
      <c r="D213" s="40"/>
      <c r="E213" s="40"/>
      <c r="F213" s="40"/>
      <c r="G213" s="16"/>
    </row>
    <row r="214" spans="1:7" x14ac:dyDescent="0.25">
      <c r="A214" s="39"/>
      <c r="B214" s="40"/>
      <c r="C214" s="40"/>
      <c r="D214" s="40"/>
      <c r="E214" s="40"/>
      <c r="F214" s="40"/>
      <c r="G214" s="16"/>
    </row>
    <row r="215" spans="1:7" x14ac:dyDescent="0.25">
      <c r="A215" s="39"/>
      <c r="B215" s="40"/>
      <c r="C215" s="40"/>
      <c r="D215" s="40"/>
      <c r="E215" s="40"/>
      <c r="F215" s="40"/>
      <c r="G215" s="16"/>
    </row>
    <row r="216" spans="1:7" x14ac:dyDescent="0.25">
      <c r="A216" s="39"/>
      <c r="B216" s="40"/>
      <c r="C216" s="40"/>
      <c r="D216" s="40"/>
      <c r="E216" s="40"/>
      <c r="F216" s="40"/>
      <c r="G216" s="16"/>
    </row>
    <row r="217" spans="1:7" x14ac:dyDescent="0.25">
      <c r="A217" s="39"/>
      <c r="B217" s="40"/>
      <c r="C217" s="40"/>
      <c r="D217" s="40"/>
      <c r="E217" s="40"/>
      <c r="F217" s="40"/>
      <c r="G217" s="16"/>
    </row>
    <row r="218" spans="1:7" x14ac:dyDescent="0.25">
      <c r="A218" s="39"/>
      <c r="B218" s="40"/>
      <c r="C218" s="40"/>
      <c r="D218" s="40"/>
      <c r="E218" s="40"/>
      <c r="F218" s="40"/>
      <c r="G218" s="16"/>
    </row>
    <row r="219" spans="1:7" x14ac:dyDescent="0.25">
      <c r="A219" s="39"/>
      <c r="B219" s="40"/>
      <c r="C219" s="40"/>
      <c r="D219" s="40"/>
      <c r="E219" s="40"/>
      <c r="F219" s="40"/>
      <c r="G219" s="16"/>
    </row>
    <row r="220" spans="1:7" x14ac:dyDescent="0.25">
      <c r="A220" s="39"/>
      <c r="B220" s="40"/>
      <c r="C220" s="40"/>
      <c r="D220" s="40"/>
      <c r="E220" s="40"/>
      <c r="F220" s="40"/>
      <c r="G220" s="16"/>
    </row>
    <row r="221" spans="1:7" x14ac:dyDescent="0.25">
      <c r="A221" s="39"/>
      <c r="B221" s="40"/>
      <c r="C221" s="40"/>
      <c r="D221" s="40"/>
      <c r="E221" s="40"/>
      <c r="F221" s="40"/>
      <c r="G221" s="16"/>
    </row>
    <row r="222" spans="1:7" x14ac:dyDescent="0.25">
      <c r="A222" s="39"/>
      <c r="B222" s="40"/>
      <c r="C222" s="40"/>
      <c r="D222" s="40"/>
      <c r="E222" s="40"/>
      <c r="F222" s="40"/>
      <c r="G222" s="16"/>
    </row>
    <row r="223" spans="1:7" x14ac:dyDescent="0.25">
      <c r="A223" s="39"/>
      <c r="B223" s="40"/>
      <c r="C223" s="40"/>
      <c r="D223" s="40"/>
      <c r="E223" s="40"/>
      <c r="F223" s="40"/>
      <c r="G223" s="16"/>
    </row>
  </sheetData>
  <mergeCells count="36">
    <mergeCell ref="B27:F27"/>
    <mergeCell ref="A45:F45"/>
    <mergeCell ref="B43:F43"/>
    <mergeCell ref="B34:F34"/>
    <mergeCell ref="B36:F36"/>
    <mergeCell ref="B44:E44"/>
    <mergeCell ref="B39:F39"/>
    <mergeCell ref="B42:F42"/>
    <mergeCell ref="B37:F37"/>
    <mergeCell ref="A33:E33"/>
    <mergeCell ref="B31:F31"/>
    <mergeCell ref="B28:F28"/>
    <mergeCell ref="B32:E32"/>
    <mergeCell ref="B30:D30"/>
    <mergeCell ref="E30:F30"/>
    <mergeCell ref="A20:E20"/>
    <mergeCell ref="B19:E19"/>
    <mergeCell ref="B21:F21"/>
    <mergeCell ref="B17:D17"/>
    <mergeCell ref="E17:F17"/>
    <mergeCell ref="B25:F25"/>
    <mergeCell ref="B26:F26"/>
    <mergeCell ref="B3:F3"/>
    <mergeCell ref="B5:F5"/>
    <mergeCell ref="B6:F6"/>
    <mergeCell ref="B7:F7"/>
    <mergeCell ref="B4:D4"/>
    <mergeCell ref="B18:F18"/>
    <mergeCell ref="B23:F23"/>
    <mergeCell ref="B13:E13"/>
    <mergeCell ref="B24:E24"/>
    <mergeCell ref="B8:F8"/>
    <mergeCell ref="B10:F10"/>
    <mergeCell ref="B12:F12"/>
    <mergeCell ref="B15:F15"/>
    <mergeCell ref="B9:E9"/>
  </mergeCells>
  <printOptions horizontalCentered="1" verticalCentered="1" gridLines="1"/>
  <pageMargins left="0.25" right="0.25" top="0.35" bottom="0.32" header="0.21" footer="0.18"/>
  <pageSetup scale="94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3"/>
  <sheetViews>
    <sheetView tabSelected="1" topLeftCell="A28" zoomScale="110" zoomScaleNormal="110" zoomScalePageLayoutView="150" workbookViewId="0">
      <selection activeCell="B18" sqref="B18:F18"/>
    </sheetView>
  </sheetViews>
  <sheetFormatPr defaultColWidth="8.77734375" defaultRowHeight="13.2" x14ac:dyDescent="0.25"/>
  <cols>
    <col min="1" max="1" width="16.21875" style="1" customWidth="1"/>
    <col min="2" max="2" width="31.77734375" style="2" customWidth="1"/>
    <col min="3" max="3" width="32" style="2" customWidth="1"/>
    <col min="4" max="4" width="31.77734375" style="2" customWidth="1"/>
    <col min="5" max="6" width="32" style="2" customWidth="1"/>
  </cols>
  <sheetData>
    <row r="1" spans="1:6" s="5" customFormat="1" ht="13.8" x14ac:dyDescent="0.25">
      <c r="A1" s="65" t="s">
        <v>0</v>
      </c>
      <c r="B1" s="4" t="s">
        <v>130</v>
      </c>
      <c r="C1" s="4" t="s">
        <v>131</v>
      </c>
      <c r="D1" s="4" t="s">
        <v>132</v>
      </c>
      <c r="E1" s="12" t="s">
        <v>133</v>
      </c>
      <c r="F1" s="13" t="s">
        <v>134</v>
      </c>
    </row>
    <row r="2" spans="1:6" s="5" customFormat="1" ht="13.8" x14ac:dyDescent="0.25">
      <c r="A2" s="71" t="s">
        <v>6</v>
      </c>
      <c r="B2" s="15"/>
      <c r="C2" s="15"/>
      <c r="D2" s="15"/>
      <c r="E2" s="15"/>
      <c r="F2" s="19"/>
    </row>
    <row r="3" spans="1:6" s="5" customFormat="1" ht="13.8" x14ac:dyDescent="0.25">
      <c r="A3" s="8" t="s">
        <v>7</v>
      </c>
      <c r="B3" s="79" t="s">
        <v>135</v>
      </c>
      <c r="C3" s="80"/>
      <c r="D3" s="80"/>
      <c r="E3" s="80"/>
      <c r="F3" s="81"/>
    </row>
    <row r="4" spans="1:6" s="5" customFormat="1" ht="13.8" x14ac:dyDescent="0.25">
      <c r="A4" s="72" t="s">
        <v>9</v>
      </c>
      <c r="B4" s="85" t="s">
        <v>10</v>
      </c>
      <c r="C4" s="85"/>
      <c r="D4" s="85"/>
      <c r="E4" s="14"/>
      <c r="F4" s="20"/>
    </row>
    <row r="5" spans="1:6" s="5" customFormat="1" ht="13.8" x14ac:dyDescent="0.25">
      <c r="A5" s="8" t="s">
        <v>11</v>
      </c>
      <c r="B5" s="79" t="s">
        <v>180</v>
      </c>
      <c r="C5" s="80"/>
      <c r="D5" s="80"/>
      <c r="E5" s="80"/>
      <c r="F5" s="81"/>
    </row>
    <row r="6" spans="1:6" s="5" customFormat="1" ht="13.8" x14ac:dyDescent="0.25">
      <c r="A6" s="8" t="s">
        <v>13</v>
      </c>
      <c r="B6" s="79" t="s">
        <v>197</v>
      </c>
      <c r="C6" s="80"/>
      <c r="D6" s="80"/>
      <c r="E6" s="80"/>
      <c r="F6" s="81"/>
    </row>
    <row r="7" spans="1:6" s="5" customFormat="1" ht="13.8" x14ac:dyDescent="0.25">
      <c r="A7" s="11" t="s">
        <v>15</v>
      </c>
      <c r="B7" s="82" t="s">
        <v>16</v>
      </c>
      <c r="C7" s="83"/>
      <c r="D7" s="83"/>
      <c r="E7" s="83"/>
      <c r="F7" s="84"/>
    </row>
    <row r="8" spans="1:6" s="5" customFormat="1" ht="13.8" x14ac:dyDescent="0.25">
      <c r="A8" s="33">
        <v>0.79166666666666663</v>
      </c>
      <c r="B8" s="79" t="s">
        <v>136</v>
      </c>
      <c r="C8" s="80"/>
      <c r="D8" s="80"/>
      <c r="E8" s="80"/>
      <c r="F8" s="81"/>
    </row>
    <row r="9" spans="1:6" s="5" customFormat="1" ht="13.8" x14ac:dyDescent="0.25">
      <c r="A9" s="72" t="s">
        <v>18</v>
      </c>
      <c r="B9" s="85"/>
      <c r="C9" s="85"/>
      <c r="D9" s="85"/>
      <c r="E9" s="85"/>
      <c r="F9" s="21"/>
    </row>
    <row r="10" spans="1:6" s="7" customFormat="1" ht="13.8" x14ac:dyDescent="0.25">
      <c r="A10" s="6" t="s">
        <v>19</v>
      </c>
      <c r="B10" s="79" t="s">
        <v>137</v>
      </c>
      <c r="C10" s="80"/>
      <c r="D10" s="80"/>
      <c r="E10" s="80"/>
      <c r="F10" s="81"/>
    </row>
    <row r="11" spans="1:6" s="5" customFormat="1" ht="27.6" x14ac:dyDescent="0.25">
      <c r="A11" s="26" t="s">
        <v>21</v>
      </c>
      <c r="B11" s="27" t="s">
        <v>140</v>
      </c>
      <c r="C11" s="27" t="s">
        <v>141</v>
      </c>
      <c r="D11" s="73" t="s">
        <v>187</v>
      </c>
      <c r="E11" s="26" t="s">
        <v>182</v>
      </c>
      <c r="F11" s="28" t="s">
        <v>138</v>
      </c>
    </row>
    <row r="12" spans="1:6" s="5" customFormat="1" ht="13.8" x14ac:dyDescent="0.25">
      <c r="A12" s="8" t="s">
        <v>26</v>
      </c>
      <c r="B12" s="89" t="s">
        <v>142</v>
      </c>
      <c r="C12" s="90"/>
      <c r="D12" s="90"/>
      <c r="E12" s="90"/>
      <c r="F12" s="91"/>
    </row>
    <row r="13" spans="1:6" s="5" customFormat="1" ht="13.8" x14ac:dyDescent="0.25">
      <c r="A13" s="38" t="s">
        <v>28</v>
      </c>
      <c r="B13" s="82" t="s">
        <v>176</v>
      </c>
      <c r="C13" s="83"/>
      <c r="D13" s="83"/>
      <c r="E13" s="84"/>
      <c r="F13" s="32" t="s">
        <v>139</v>
      </c>
    </row>
    <row r="14" spans="1:6" s="5" customFormat="1" ht="27.6" x14ac:dyDescent="0.25">
      <c r="A14" s="26" t="s">
        <v>30</v>
      </c>
      <c r="B14" s="73" t="s">
        <v>196</v>
      </c>
      <c r="C14" s="27" t="s">
        <v>143</v>
      </c>
      <c r="D14" s="73" t="s">
        <v>188</v>
      </c>
      <c r="E14" s="74" t="s">
        <v>189</v>
      </c>
      <c r="F14" s="32" t="s">
        <v>139</v>
      </c>
    </row>
    <row r="15" spans="1:6" s="5" customFormat="1" ht="13.8" x14ac:dyDescent="0.25">
      <c r="A15" s="8" t="s">
        <v>35</v>
      </c>
      <c r="B15" s="79" t="s">
        <v>177</v>
      </c>
      <c r="C15" s="80"/>
      <c r="D15" s="80"/>
      <c r="E15" s="80"/>
      <c r="F15" s="92"/>
    </row>
    <row r="16" spans="1:6" s="5" customFormat="1" ht="48" customHeight="1" x14ac:dyDescent="0.25">
      <c r="A16" s="26" t="s">
        <v>37</v>
      </c>
      <c r="B16" s="73" t="s">
        <v>190</v>
      </c>
      <c r="C16" s="27" t="s">
        <v>144</v>
      </c>
      <c r="D16" s="29" t="s">
        <v>145</v>
      </c>
      <c r="E16" s="29" t="s">
        <v>181</v>
      </c>
      <c r="F16" s="28" t="s">
        <v>138</v>
      </c>
    </row>
    <row r="17" spans="1:6" s="5" customFormat="1" ht="13.8" x14ac:dyDescent="0.25">
      <c r="A17" s="17" t="s">
        <v>40</v>
      </c>
      <c r="B17" s="101" t="s">
        <v>146</v>
      </c>
      <c r="C17" s="102"/>
      <c r="D17" s="102"/>
      <c r="E17" s="103" t="s">
        <v>147</v>
      </c>
      <c r="F17" s="104"/>
    </row>
    <row r="18" spans="1:6" s="5" customFormat="1" ht="13.8" x14ac:dyDescent="0.25">
      <c r="A18" s="36">
        <v>0.23958333333333334</v>
      </c>
      <c r="B18" s="86" t="s">
        <v>198</v>
      </c>
      <c r="C18" s="87"/>
      <c r="D18" s="87"/>
      <c r="E18" s="87"/>
      <c r="F18" s="88"/>
    </row>
    <row r="19" spans="1:6" s="5" customFormat="1" ht="13.8" x14ac:dyDescent="0.25">
      <c r="A19" s="9" t="s">
        <v>10</v>
      </c>
      <c r="B19" s="95"/>
      <c r="C19" s="96"/>
      <c r="D19" s="96"/>
      <c r="E19" s="97"/>
    </row>
    <row r="20" spans="1:6" s="5" customFormat="1" ht="13.8" x14ac:dyDescent="0.25">
      <c r="A20" s="93" t="s">
        <v>44</v>
      </c>
      <c r="B20" s="94"/>
      <c r="C20" s="94"/>
      <c r="D20" s="94"/>
      <c r="E20" s="94"/>
      <c r="F20" s="23"/>
    </row>
    <row r="21" spans="1:6" s="5" customFormat="1" ht="13.8" x14ac:dyDescent="0.25">
      <c r="A21" s="8" t="s">
        <v>45</v>
      </c>
      <c r="B21" s="98" t="s">
        <v>148</v>
      </c>
      <c r="C21" s="99"/>
      <c r="D21" s="99"/>
      <c r="E21" s="99"/>
      <c r="F21" s="100"/>
    </row>
    <row r="22" spans="1:6" s="5" customFormat="1" ht="27.6" x14ac:dyDescent="0.25">
      <c r="A22" s="26" t="s">
        <v>47</v>
      </c>
      <c r="B22" s="27" t="s">
        <v>149</v>
      </c>
      <c r="C22" s="27" t="s">
        <v>150</v>
      </c>
      <c r="D22" s="29" t="s">
        <v>151</v>
      </c>
      <c r="E22" s="29" t="s">
        <v>183</v>
      </c>
      <c r="F22" s="32" t="s">
        <v>138</v>
      </c>
    </row>
    <row r="23" spans="1:6" s="5" customFormat="1" ht="13.8" x14ac:dyDescent="0.25">
      <c r="A23" s="8" t="s">
        <v>48</v>
      </c>
      <c r="B23" s="89" t="s">
        <v>142</v>
      </c>
      <c r="C23" s="90"/>
      <c r="D23" s="90"/>
      <c r="E23" s="90"/>
      <c r="F23" s="91"/>
    </row>
    <row r="24" spans="1:6" s="5" customFormat="1" ht="13.8" x14ac:dyDescent="0.25">
      <c r="A24" s="38" t="s">
        <v>49</v>
      </c>
      <c r="B24" s="82" t="s">
        <v>178</v>
      </c>
      <c r="C24" s="83"/>
      <c r="D24" s="83"/>
      <c r="E24" s="84"/>
      <c r="F24" s="32" t="s">
        <v>138</v>
      </c>
    </row>
    <row r="25" spans="1:6" s="5" customFormat="1" ht="13.8" x14ac:dyDescent="0.25">
      <c r="A25" s="8" t="s">
        <v>51</v>
      </c>
      <c r="B25" s="76" t="s">
        <v>153</v>
      </c>
      <c r="C25" s="77"/>
      <c r="D25" s="77"/>
      <c r="E25" s="77"/>
      <c r="F25" s="78"/>
    </row>
    <row r="26" spans="1:6" s="5" customFormat="1" ht="13.8" x14ac:dyDescent="0.25">
      <c r="A26" s="8" t="s">
        <v>53</v>
      </c>
      <c r="B26" s="76" t="s">
        <v>54</v>
      </c>
      <c r="C26" s="77"/>
      <c r="D26" s="77"/>
      <c r="E26" s="77"/>
      <c r="F26" s="78"/>
    </row>
    <row r="27" spans="1:6" s="5" customFormat="1" ht="13.8" x14ac:dyDescent="0.25">
      <c r="A27" s="8" t="s">
        <v>55</v>
      </c>
      <c r="B27" s="76" t="s">
        <v>152</v>
      </c>
      <c r="C27" s="77"/>
      <c r="D27" s="77"/>
      <c r="E27" s="77"/>
      <c r="F27" s="78"/>
    </row>
    <row r="28" spans="1:6" s="5" customFormat="1" ht="13.8" x14ac:dyDescent="0.25">
      <c r="A28" s="8" t="s">
        <v>57</v>
      </c>
      <c r="B28" s="76" t="s">
        <v>184</v>
      </c>
      <c r="C28" s="77"/>
      <c r="D28" s="77"/>
      <c r="E28" s="77"/>
      <c r="F28" s="78"/>
    </row>
    <row r="29" spans="1:6" s="5" customFormat="1" ht="27.6" x14ac:dyDescent="0.25">
      <c r="A29" s="37" t="s">
        <v>59</v>
      </c>
      <c r="B29" s="73" t="s">
        <v>191</v>
      </c>
      <c r="C29" s="52" t="s">
        <v>154</v>
      </c>
      <c r="D29" s="27" t="s">
        <v>179</v>
      </c>
      <c r="E29" s="75" t="s">
        <v>192</v>
      </c>
      <c r="F29" s="32" t="s">
        <v>138</v>
      </c>
    </row>
    <row r="30" spans="1:6" s="5" customFormat="1" ht="13.8" x14ac:dyDescent="0.25">
      <c r="A30" s="8" t="s">
        <v>63</v>
      </c>
      <c r="B30" s="101" t="s">
        <v>175</v>
      </c>
      <c r="C30" s="102"/>
      <c r="D30" s="102"/>
      <c r="E30" s="103" t="s">
        <v>157</v>
      </c>
      <c r="F30" s="104"/>
    </row>
    <row r="31" spans="1:6" s="5" customFormat="1" ht="13.8" x14ac:dyDescent="0.25">
      <c r="A31" s="11">
        <v>0.29166666666666669</v>
      </c>
      <c r="B31" s="123" t="s">
        <v>155</v>
      </c>
      <c r="C31" s="124"/>
      <c r="D31" s="124"/>
      <c r="E31" s="124"/>
      <c r="F31" s="125"/>
    </row>
    <row r="32" spans="1:6" s="5" customFormat="1" ht="13.8" x14ac:dyDescent="0.25">
      <c r="A32" s="10"/>
      <c r="B32" s="126"/>
      <c r="C32" s="127"/>
      <c r="D32" s="127"/>
      <c r="E32" s="128"/>
      <c r="F32" s="22"/>
    </row>
    <row r="33" spans="1:6" s="5" customFormat="1" ht="13.8" x14ac:dyDescent="0.25">
      <c r="A33" s="121" t="s">
        <v>66</v>
      </c>
      <c r="B33" s="122"/>
      <c r="C33" s="122"/>
      <c r="D33" s="122"/>
      <c r="E33" s="122"/>
      <c r="F33" s="24"/>
    </row>
    <row r="34" spans="1:6" s="5" customFormat="1" ht="13.8" x14ac:dyDescent="0.25">
      <c r="A34" s="17" t="s">
        <v>19</v>
      </c>
      <c r="B34" s="108" t="s">
        <v>67</v>
      </c>
      <c r="C34" s="109"/>
      <c r="D34" s="109"/>
      <c r="E34" s="109"/>
      <c r="F34" s="110"/>
    </row>
    <row r="35" spans="1:6" s="5" customFormat="1" ht="27.6" x14ac:dyDescent="0.25">
      <c r="A35" s="26" t="s">
        <v>68</v>
      </c>
      <c r="B35" s="27" t="s">
        <v>156</v>
      </c>
      <c r="C35" s="27" t="s">
        <v>158</v>
      </c>
      <c r="D35" s="26" t="s">
        <v>159</v>
      </c>
      <c r="E35" s="26" t="s">
        <v>185</v>
      </c>
      <c r="F35" s="26" t="s">
        <v>160</v>
      </c>
    </row>
    <row r="36" spans="1:6" s="5" customFormat="1" ht="13.8" x14ac:dyDescent="0.25">
      <c r="A36" s="17" t="s">
        <v>26</v>
      </c>
      <c r="B36" s="111" t="s">
        <v>174</v>
      </c>
      <c r="C36" s="112"/>
      <c r="D36" s="112"/>
      <c r="E36" s="112"/>
      <c r="F36" s="113"/>
    </row>
    <row r="37" spans="1:6" s="5" customFormat="1" ht="13.8" x14ac:dyDescent="0.25">
      <c r="A37" s="38" t="s">
        <v>28</v>
      </c>
      <c r="B37" s="118" t="s">
        <v>50</v>
      </c>
      <c r="C37" s="119"/>
      <c r="D37" s="119"/>
      <c r="E37" s="119"/>
      <c r="F37" s="120"/>
    </row>
    <row r="38" spans="1:6" s="5" customFormat="1" ht="27.6" x14ac:dyDescent="0.25">
      <c r="A38" s="26" t="s">
        <v>30</v>
      </c>
      <c r="B38" s="73" t="s">
        <v>193</v>
      </c>
      <c r="C38" s="27" t="s">
        <v>161</v>
      </c>
      <c r="D38" s="74" t="s">
        <v>194</v>
      </c>
      <c r="E38" s="26" t="s">
        <v>162</v>
      </c>
      <c r="F38" s="26" t="s">
        <v>163</v>
      </c>
    </row>
    <row r="39" spans="1:6" s="34" customFormat="1" ht="13.8" x14ac:dyDescent="0.25">
      <c r="A39" s="35" t="s">
        <v>73</v>
      </c>
      <c r="B39" s="108" t="s">
        <v>172</v>
      </c>
      <c r="C39" s="109"/>
      <c r="D39" s="109"/>
      <c r="E39" s="109"/>
      <c r="F39" s="110"/>
    </row>
    <row r="40" spans="1:6" s="5" customFormat="1" ht="27.6" x14ac:dyDescent="0.25">
      <c r="A40" s="26" t="s">
        <v>75</v>
      </c>
      <c r="B40" s="73" t="s">
        <v>195</v>
      </c>
      <c r="C40" s="27" t="s">
        <v>164</v>
      </c>
      <c r="D40" s="27" t="s">
        <v>165</v>
      </c>
      <c r="E40" s="26" t="s">
        <v>186</v>
      </c>
      <c r="F40" s="70" t="s">
        <v>166</v>
      </c>
    </row>
    <row r="41" spans="1:6" s="5" customFormat="1" ht="27.6" x14ac:dyDescent="0.25">
      <c r="A41" s="30" t="s">
        <v>77</v>
      </c>
      <c r="B41" s="27" t="s">
        <v>167</v>
      </c>
      <c r="C41" s="27" t="s">
        <v>168</v>
      </c>
      <c r="D41" s="26" t="s">
        <v>169</v>
      </c>
      <c r="E41" s="31" t="s">
        <v>170</v>
      </c>
      <c r="F41" s="26" t="s">
        <v>171</v>
      </c>
    </row>
    <row r="42" spans="1:6" s="5" customFormat="1" ht="13.8" x14ac:dyDescent="0.25">
      <c r="A42" s="8" t="s">
        <v>78</v>
      </c>
      <c r="B42" s="115" t="s">
        <v>79</v>
      </c>
      <c r="C42" s="116"/>
      <c r="D42" s="116"/>
      <c r="E42" s="116"/>
      <c r="F42" s="117"/>
    </row>
    <row r="43" spans="1:6" s="5" customFormat="1" ht="13.8" x14ac:dyDescent="0.25">
      <c r="A43" s="18">
        <v>0.29166666666666669</v>
      </c>
      <c r="B43" s="108" t="s">
        <v>80</v>
      </c>
      <c r="C43" s="109"/>
      <c r="D43" s="109"/>
      <c r="E43" s="109"/>
      <c r="F43" s="110"/>
    </row>
    <row r="44" spans="1:6" s="5" customFormat="1" ht="13.8" x14ac:dyDescent="0.25">
      <c r="A44" s="48" t="s">
        <v>81</v>
      </c>
      <c r="B44" s="114"/>
      <c r="C44" s="114"/>
      <c r="D44" s="114"/>
      <c r="E44" s="114"/>
      <c r="F44" s="25"/>
    </row>
    <row r="45" spans="1:6" s="5" customFormat="1" ht="13.8" x14ac:dyDescent="0.25">
      <c r="A45" s="105" t="s">
        <v>173</v>
      </c>
      <c r="B45" s="106"/>
      <c r="C45" s="106"/>
      <c r="D45" s="106"/>
      <c r="E45" s="106"/>
      <c r="F45" s="107"/>
    </row>
    <row r="46" spans="1:6" ht="15" customHeight="1" x14ac:dyDescent="0.25">
      <c r="E46" s="3"/>
      <c r="F46" s="3"/>
    </row>
    <row r="47" spans="1:6" ht="15" customHeight="1" x14ac:dyDescent="0.25">
      <c r="A47"/>
      <c r="B47"/>
      <c r="C47"/>
      <c r="D47"/>
      <c r="E47"/>
      <c r="F47"/>
    </row>
    <row r="48" spans="1:6" ht="15" customHeight="1" x14ac:dyDescent="0.25">
      <c r="A48"/>
      <c r="B48"/>
      <c r="C48"/>
      <c r="D48"/>
      <c r="E48"/>
      <c r="F48"/>
    </row>
    <row r="49" spans="1:6" x14ac:dyDescent="0.25">
      <c r="A49"/>
      <c r="B49"/>
      <c r="C49"/>
      <c r="D49"/>
      <c r="E49"/>
      <c r="F49"/>
    </row>
    <row r="50" spans="1:6" x14ac:dyDescent="0.25">
      <c r="A50"/>
      <c r="B50"/>
      <c r="C50"/>
      <c r="D50"/>
      <c r="E50"/>
      <c r="F50"/>
    </row>
    <row r="51" spans="1:6" x14ac:dyDescent="0.25">
      <c r="A51"/>
      <c r="B51"/>
      <c r="C51"/>
      <c r="D51"/>
      <c r="E51"/>
      <c r="F51"/>
    </row>
    <row r="52" spans="1:6" x14ac:dyDescent="0.25">
      <c r="A52"/>
      <c r="B52"/>
      <c r="C52"/>
      <c r="D52"/>
      <c r="E52"/>
      <c r="F52"/>
    </row>
    <row r="53" spans="1:6" x14ac:dyDescent="0.25">
      <c r="A53"/>
      <c r="B53"/>
      <c r="C53"/>
      <c r="D53"/>
      <c r="E53"/>
      <c r="F53"/>
    </row>
    <row r="54" spans="1:6" x14ac:dyDescent="0.25">
      <c r="A54"/>
      <c r="B54"/>
      <c r="C54"/>
      <c r="D54"/>
      <c r="E54"/>
      <c r="F54"/>
    </row>
    <row r="55" spans="1:6" x14ac:dyDescent="0.25">
      <c r="A55"/>
      <c r="B55"/>
      <c r="C55"/>
      <c r="D55"/>
      <c r="E55"/>
      <c r="F55"/>
    </row>
    <row r="56" spans="1:6" x14ac:dyDescent="0.25">
      <c r="A56"/>
      <c r="B56"/>
      <c r="C56"/>
      <c r="D56"/>
      <c r="E56"/>
      <c r="F56"/>
    </row>
    <row r="57" spans="1:6" x14ac:dyDescent="0.25">
      <c r="A57"/>
      <c r="B57"/>
      <c r="C57"/>
      <c r="D57"/>
      <c r="E57"/>
      <c r="F57"/>
    </row>
    <row r="58" spans="1:6" x14ac:dyDescent="0.25">
      <c r="A58"/>
      <c r="B58"/>
      <c r="C58"/>
      <c r="D58"/>
      <c r="E58"/>
      <c r="F58"/>
    </row>
    <row r="59" spans="1:6" x14ac:dyDescent="0.25">
      <c r="A59"/>
      <c r="B59"/>
      <c r="C59"/>
      <c r="D59"/>
      <c r="E59"/>
      <c r="F59"/>
    </row>
    <row r="60" spans="1:6" x14ac:dyDescent="0.25">
      <c r="A60"/>
      <c r="B60"/>
      <c r="C60"/>
      <c r="D60"/>
      <c r="E60"/>
      <c r="F60"/>
    </row>
    <row r="61" spans="1:6" x14ac:dyDescent="0.25">
      <c r="A61"/>
      <c r="B61"/>
      <c r="C61"/>
      <c r="D61"/>
      <c r="E61"/>
      <c r="F61"/>
    </row>
    <row r="62" spans="1:6" x14ac:dyDescent="0.25">
      <c r="A62"/>
      <c r="B62"/>
      <c r="C62"/>
      <c r="D62"/>
      <c r="E62"/>
      <c r="F62"/>
    </row>
    <row r="63" spans="1:6" x14ac:dyDescent="0.25">
      <c r="A63"/>
      <c r="B63"/>
      <c r="C63"/>
      <c r="D63"/>
      <c r="E63"/>
      <c r="F63"/>
    </row>
    <row r="64" spans="1:6" x14ac:dyDescent="0.25">
      <c r="A64"/>
      <c r="B64"/>
      <c r="C64"/>
      <c r="D64"/>
      <c r="E64"/>
      <c r="F64"/>
    </row>
    <row r="65" spans="1:6" x14ac:dyDescent="0.25">
      <c r="A65"/>
      <c r="B65"/>
      <c r="C65"/>
      <c r="D65"/>
      <c r="E65"/>
      <c r="F65"/>
    </row>
    <row r="66" spans="1:6" x14ac:dyDescent="0.25">
      <c r="A66"/>
      <c r="B66"/>
      <c r="C66"/>
      <c r="D66"/>
      <c r="E66"/>
      <c r="F66"/>
    </row>
    <row r="67" spans="1:6" x14ac:dyDescent="0.25">
      <c r="A67"/>
      <c r="B67"/>
      <c r="C67"/>
      <c r="D67"/>
      <c r="E67"/>
      <c r="F67"/>
    </row>
    <row r="68" spans="1:6" x14ac:dyDescent="0.25">
      <c r="A68"/>
      <c r="B68"/>
      <c r="C68"/>
      <c r="D68"/>
      <c r="E68"/>
      <c r="F68"/>
    </row>
    <row r="69" spans="1:6" x14ac:dyDescent="0.25">
      <c r="A69"/>
      <c r="B69"/>
      <c r="C69"/>
      <c r="D69"/>
      <c r="E69"/>
      <c r="F69"/>
    </row>
    <row r="70" spans="1:6" x14ac:dyDescent="0.25">
      <c r="A70"/>
      <c r="B70"/>
      <c r="C70"/>
      <c r="D70"/>
      <c r="E70"/>
      <c r="F70"/>
    </row>
    <row r="71" spans="1:6" x14ac:dyDescent="0.25">
      <c r="A71"/>
      <c r="B71"/>
      <c r="C71"/>
      <c r="D71"/>
      <c r="E71"/>
      <c r="F71"/>
    </row>
    <row r="72" spans="1:6" x14ac:dyDescent="0.25">
      <c r="A72"/>
      <c r="B72"/>
      <c r="C72"/>
      <c r="D72"/>
      <c r="E72"/>
      <c r="F72"/>
    </row>
    <row r="73" spans="1:6" x14ac:dyDescent="0.25">
      <c r="A73"/>
      <c r="B73"/>
      <c r="C73"/>
      <c r="D73"/>
      <c r="E73"/>
      <c r="F73"/>
    </row>
    <row r="74" spans="1:6" x14ac:dyDescent="0.25">
      <c r="A74"/>
      <c r="B74"/>
      <c r="C74"/>
      <c r="D74"/>
      <c r="E74"/>
      <c r="F74"/>
    </row>
    <row r="75" spans="1:6" x14ac:dyDescent="0.25">
      <c r="A75"/>
      <c r="B75"/>
      <c r="C75"/>
      <c r="D75"/>
      <c r="E75"/>
      <c r="F75"/>
    </row>
    <row r="76" spans="1:6" x14ac:dyDescent="0.25">
      <c r="A76"/>
      <c r="B76"/>
      <c r="C76"/>
      <c r="D76"/>
      <c r="E76"/>
      <c r="F76"/>
    </row>
    <row r="77" spans="1:6" x14ac:dyDescent="0.25">
      <c r="A77"/>
      <c r="B77"/>
      <c r="C77"/>
      <c r="D77"/>
      <c r="E77"/>
      <c r="F77"/>
    </row>
    <row r="78" spans="1:6" x14ac:dyDescent="0.25">
      <c r="A78"/>
      <c r="B78"/>
      <c r="C78"/>
      <c r="D78"/>
      <c r="E78"/>
      <c r="F78"/>
    </row>
    <row r="79" spans="1:6" x14ac:dyDescent="0.25">
      <c r="A79"/>
      <c r="B79"/>
      <c r="C79"/>
      <c r="D79"/>
      <c r="E79"/>
      <c r="F79"/>
    </row>
    <row r="80" spans="1:6" x14ac:dyDescent="0.25">
      <c r="A80"/>
      <c r="B80"/>
      <c r="C80"/>
      <c r="D80"/>
      <c r="E80"/>
      <c r="F80"/>
    </row>
    <row r="81" spans="1:6" x14ac:dyDescent="0.25">
      <c r="A81"/>
      <c r="B81"/>
      <c r="C81"/>
      <c r="D81"/>
      <c r="E81"/>
      <c r="F81"/>
    </row>
    <row r="82" spans="1:6" x14ac:dyDescent="0.25">
      <c r="A82"/>
      <c r="B82"/>
      <c r="C82"/>
      <c r="D82"/>
      <c r="E82"/>
      <c r="F82"/>
    </row>
    <row r="83" spans="1:6" x14ac:dyDescent="0.25">
      <c r="A83"/>
      <c r="B83"/>
      <c r="C83"/>
      <c r="D83"/>
      <c r="E83"/>
      <c r="F83"/>
    </row>
    <row r="84" spans="1:6" x14ac:dyDescent="0.25">
      <c r="A84"/>
      <c r="B84"/>
      <c r="C84"/>
      <c r="D84"/>
      <c r="E84"/>
      <c r="F84"/>
    </row>
    <row r="85" spans="1:6" x14ac:dyDescent="0.25">
      <c r="A85"/>
      <c r="B85"/>
      <c r="C85"/>
      <c r="D85"/>
      <c r="E85"/>
      <c r="F85"/>
    </row>
    <row r="86" spans="1:6" x14ac:dyDescent="0.25">
      <c r="A86"/>
      <c r="B86"/>
      <c r="C86"/>
      <c r="D86"/>
      <c r="E86"/>
      <c r="F86"/>
    </row>
    <row r="87" spans="1:6" x14ac:dyDescent="0.25">
      <c r="A87"/>
      <c r="B87"/>
      <c r="C87"/>
      <c r="D87"/>
      <c r="E87"/>
      <c r="F87"/>
    </row>
    <row r="88" spans="1:6" x14ac:dyDescent="0.25">
      <c r="A88"/>
      <c r="B88"/>
      <c r="C88"/>
      <c r="D88"/>
      <c r="E88"/>
      <c r="F88"/>
    </row>
    <row r="89" spans="1:6" x14ac:dyDescent="0.25">
      <c r="A89"/>
      <c r="B89"/>
      <c r="C89"/>
      <c r="D89"/>
      <c r="E89"/>
      <c r="F89"/>
    </row>
    <row r="90" spans="1:6" x14ac:dyDescent="0.25">
      <c r="A90"/>
      <c r="B90"/>
      <c r="C90"/>
      <c r="D90"/>
      <c r="E90"/>
      <c r="F90"/>
    </row>
    <row r="91" spans="1:6" x14ac:dyDescent="0.25">
      <c r="A91"/>
      <c r="B91"/>
      <c r="C91"/>
      <c r="D91"/>
      <c r="E91"/>
      <c r="F91"/>
    </row>
    <row r="92" spans="1:6" x14ac:dyDescent="0.25">
      <c r="A92"/>
      <c r="B92"/>
      <c r="C92"/>
      <c r="D92"/>
      <c r="E92"/>
      <c r="F92"/>
    </row>
    <row r="93" spans="1:6" x14ac:dyDescent="0.25">
      <c r="A93"/>
      <c r="B93"/>
      <c r="C93"/>
      <c r="D93"/>
      <c r="E93"/>
      <c r="F93"/>
    </row>
    <row r="94" spans="1:6" x14ac:dyDescent="0.25">
      <c r="A94"/>
      <c r="B94"/>
      <c r="C94"/>
      <c r="D94"/>
      <c r="E94"/>
      <c r="F94"/>
    </row>
    <row r="95" spans="1:6" x14ac:dyDescent="0.25">
      <c r="A95"/>
      <c r="B95"/>
      <c r="C95"/>
      <c r="D95"/>
      <c r="E95"/>
      <c r="F95"/>
    </row>
    <row r="96" spans="1:6" x14ac:dyDescent="0.25">
      <c r="A96"/>
      <c r="B96"/>
      <c r="C96"/>
      <c r="D96"/>
      <c r="E96"/>
      <c r="F96"/>
    </row>
    <row r="97" spans="1:6" x14ac:dyDescent="0.25">
      <c r="A97"/>
      <c r="B97"/>
      <c r="C97"/>
      <c r="D97"/>
      <c r="E97"/>
      <c r="F97"/>
    </row>
    <row r="98" spans="1:6" x14ac:dyDescent="0.25">
      <c r="A98"/>
      <c r="B98"/>
      <c r="C98"/>
      <c r="D98"/>
      <c r="E98"/>
      <c r="F98"/>
    </row>
    <row r="99" spans="1:6" x14ac:dyDescent="0.25">
      <c r="A99"/>
      <c r="B99"/>
      <c r="C99"/>
      <c r="D99"/>
      <c r="E99"/>
      <c r="F99"/>
    </row>
    <row r="100" spans="1:6" x14ac:dyDescent="0.25">
      <c r="A100"/>
      <c r="B100"/>
      <c r="C100"/>
      <c r="D100"/>
      <c r="E100"/>
      <c r="F100"/>
    </row>
    <row r="101" spans="1:6" x14ac:dyDescent="0.25">
      <c r="A101"/>
      <c r="B101"/>
      <c r="C101"/>
      <c r="D101"/>
      <c r="E101"/>
      <c r="F101"/>
    </row>
    <row r="102" spans="1:6" x14ac:dyDescent="0.25">
      <c r="A102"/>
      <c r="B102"/>
      <c r="C102"/>
      <c r="D102"/>
      <c r="E102"/>
      <c r="F102"/>
    </row>
    <row r="103" spans="1:6" x14ac:dyDescent="0.25">
      <c r="A103"/>
      <c r="B103"/>
      <c r="C103"/>
      <c r="D103"/>
      <c r="E103"/>
      <c r="F103"/>
    </row>
    <row r="104" spans="1:6" x14ac:dyDescent="0.25">
      <c r="A104"/>
      <c r="B104"/>
      <c r="C104"/>
      <c r="D104"/>
      <c r="E104"/>
      <c r="F104"/>
    </row>
    <row r="105" spans="1:6" x14ac:dyDescent="0.25">
      <c r="A105"/>
      <c r="B105"/>
      <c r="C105"/>
      <c r="D105"/>
      <c r="E105"/>
      <c r="F105"/>
    </row>
    <row r="106" spans="1:6" x14ac:dyDescent="0.25">
      <c r="A106"/>
      <c r="B106"/>
      <c r="C106"/>
      <c r="D106"/>
      <c r="E106"/>
      <c r="F106"/>
    </row>
    <row r="107" spans="1:6" x14ac:dyDescent="0.25">
      <c r="A107"/>
      <c r="B107"/>
      <c r="C107"/>
      <c r="D107"/>
      <c r="E107"/>
      <c r="F107"/>
    </row>
    <row r="108" spans="1:6" x14ac:dyDescent="0.25">
      <c r="A108"/>
      <c r="B108"/>
      <c r="C108"/>
      <c r="D108"/>
      <c r="E108"/>
      <c r="F108"/>
    </row>
    <row r="109" spans="1:6" x14ac:dyDescent="0.25">
      <c r="A109"/>
      <c r="B109"/>
      <c r="C109"/>
      <c r="D109"/>
      <c r="E109"/>
      <c r="F109"/>
    </row>
    <row r="110" spans="1:6" x14ac:dyDescent="0.25">
      <c r="A110"/>
      <c r="B110"/>
      <c r="C110"/>
      <c r="D110"/>
      <c r="E110"/>
      <c r="F110"/>
    </row>
    <row r="111" spans="1:6" x14ac:dyDescent="0.25">
      <c r="A111"/>
      <c r="B111"/>
      <c r="C111"/>
      <c r="D111"/>
      <c r="E111"/>
      <c r="F111"/>
    </row>
    <row r="112" spans="1:6" x14ac:dyDescent="0.25">
      <c r="A112"/>
      <c r="B112"/>
      <c r="C112"/>
      <c r="D112"/>
      <c r="E112"/>
      <c r="F112"/>
    </row>
    <row r="113" spans="1:6" x14ac:dyDescent="0.25">
      <c r="A113"/>
      <c r="B113"/>
      <c r="C113"/>
      <c r="D113"/>
      <c r="E113"/>
      <c r="F113"/>
    </row>
    <row r="114" spans="1:6" x14ac:dyDescent="0.25">
      <c r="A114"/>
      <c r="B114"/>
      <c r="C114"/>
      <c r="D114"/>
      <c r="E114"/>
      <c r="F114"/>
    </row>
    <row r="115" spans="1:6" x14ac:dyDescent="0.25">
      <c r="A115"/>
      <c r="B115"/>
      <c r="C115"/>
      <c r="D115"/>
      <c r="E115"/>
      <c r="F115"/>
    </row>
    <row r="116" spans="1:6" x14ac:dyDescent="0.25">
      <c r="A116"/>
      <c r="B116"/>
      <c r="C116"/>
      <c r="D116"/>
      <c r="E116"/>
      <c r="F116"/>
    </row>
    <row r="117" spans="1:6" x14ac:dyDescent="0.25">
      <c r="A117"/>
      <c r="B117"/>
      <c r="C117"/>
      <c r="D117"/>
      <c r="E117"/>
      <c r="F117"/>
    </row>
    <row r="118" spans="1:6" x14ac:dyDescent="0.25">
      <c r="A118"/>
      <c r="B118"/>
      <c r="C118"/>
      <c r="D118"/>
      <c r="E118"/>
      <c r="F118"/>
    </row>
    <row r="119" spans="1:6" x14ac:dyDescent="0.25">
      <c r="A119"/>
      <c r="B119"/>
      <c r="C119"/>
      <c r="D119"/>
      <c r="E119"/>
      <c r="F119"/>
    </row>
    <row r="120" spans="1:6" x14ac:dyDescent="0.25">
      <c r="A120"/>
      <c r="B120"/>
      <c r="C120"/>
      <c r="D120"/>
      <c r="E120"/>
      <c r="F120"/>
    </row>
    <row r="121" spans="1:6" x14ac:dyDescent="0.25">
      <c r="A121"/>
      <c r="B121"/>
      <c r="C121"/>
      <c r="D121"/>
      <c r="E121"/>
      <c r="F121"/>
    </row>
    <row r="122" spans="1:6" x14ac:dyDescent="0.25">
      <c r="A122"/>
      <c r="B122"/>
      <c r="C122"/>
      <c r="D122"/>
      <c r="E122"/>
      <c r="F122"/>
    </row>
    <row r="123" spans="1:6" x14ac:dyDescent="0.25">
      <c r="A123"/>
      <c r="B123"/>
      <c r="C123"/>
      <c r="D123"/>
      <c r="E123"/>
      <c r="F123"/>
    </row>
    <row r="124" spans="1:6" x14ac:dyDescent="0.25">
      <c r="A124"/>
      <c r="B124"/>
      <c r="C124"/>
      <c r="D124"/>
      <c r="E124"/>
      <c r="F124"/>
    </row>
    <row r="125" spans="1:6" x14ac:dyDescent="0.25">
      <c r="A125"/>
      <c r="B125"/>
      <c r="C125"/>
      <c r="D125"/>
      <c r="E125"/>
      <c r="F125"/>
    </row>
    <row r="126" spans="1:6" x14ac:dyDescent="0.25">
      <c r="A126"/>
      <c r="B126"/>
      <c r="C126"/>
      <c r="D126"/>
      <c r="E126"/>
      <c r="F126"/>
    </row>
    <row r="127" spans="1:6" x14ac:dyDescent="0.25">
      <c r="A127"/>
      <c r="B127"/>
      <c r="C127"/>
      <c r="D127"/>
      <c r="E127"/>
      <c r="F127"/>
    </row>
    <row r="128" spans="1:6" x14ac:dyDescent="0.25">
      <c r="A128"/>
      <c r="B128"/>
      <c r="C128"/>
      <c r="D128"/>
      <c r="E128"/>
      <c r="F128"/>
    </row>
    <row r="129" spans="1:6" x14ac:dyDescent="0.25">
      <c r="A129"/>
      <c r="B129"/>
      <c r="C129"/>
      <c r="D129"/>
      <c r="E129"/>
      <c r="F129"/>
    </row>
    <row r="130" spans="1:6" x14ac:dyDescent="0.25">
      <c r="A130"/>
      <c r="B130"/>
      <c r="C130"/>
      <c r="D130"/>
      <c r="E130"/>
      <c r="F130"/>
    </row>
    <row r="131" spans="1:6" x14ac:dyDescent="0.25">
      <c r="A131"/>
      <c r="B131"/>
      <c r="C131"/>
      <c r="D131"/>
      <c r="E131"/>
      <c r="F131"/>
    </row>
    <row r="132" spans="1:6" x14ac:dyDescent="0.25">
      <c r="A132"/>
      <c r="B132"/>
      <c r="C132"/>
      <c r="D132"/>
      <c r="E132"/>
      <c r="F132"/>
    </row>
    <row r="133" spans="1:6" x14ac:dyDescent="0.25">
      <c r="A133"/>
      <c r="B133"/>
      <c r="C133"/>
      <c r="D133"/>
      <c r="E133"/>
      <c r="F133"/>
    </row>
    <row r="134" spans="1:6" x14ac:dyDescent="0.25">
      <c r="A134"/>
      <c r="B134"/>
      <c r="C134"/>
      <c r="D134"/>
      <c r="E134"/>
      <c r="F134"/>
    </row>
    <row r="135" spans="1:6" x14ac:dyDescent="0.25">
      <c r="A135"/>
      <c r="B135"/>
      <c r="C135"/>
      <c r="D135"/>
      <c r="E135"/>
      <c r="F135"/>
    </row>
    <row r="136" spans="1:6" x14ac:dyDescent="0.25">
      <c r="A136"/>
      <c r="B136"/>
      <c r="C136"/>
      <c r="D136"/>
      <c r="E136"/>
      <c r="F136"/>
    </row>
    <row r="137" spans="1:6" x14ac:dyDescent="0.25">
      <c r="A137"/>
      <c r="B137"/>
      <c r="C137"/>
      <c r="D137"/>
      <c r="E137"/>
      <c r="F137"/>
    </row>
    <row r="138" spans="1:6" x14ac:dyDescent="0.25">
      <c r="A138"/>
      <c r="B138"/>
      <c r="C138"/>
      <c r="D138"/>
      <c r="E138"/>
      <c r="F138"/>
    </row>
    <row r="139" spans="1:6" x14ac:dyDescent="0.25">
      <c r="A139"/>
      <c r="B139"/>
      <c r="C139"/>
      <c r="D139"/>
      <c r="E139"/>
      <c r="F139"/>
    </row>
    <row r="140" spans="1:6" x14ac:dyDescent="0.25">
      <c r="A140"/>
      <c r="B140"/>
      <c r="C140"/>
      <c r="D140"/>
      <c r="E140"/>
      <c r="F140"/>
    </row>
    <row r="141" spans="1:6" x14ac:dyDescent="0.25">
      <c r="A141"/>
      <c r="B141"/>
      <c r="C141"/>
      <c r="D141"/>
      <c r="E141"/>
      <c r="F141"/>
    </row>
    <row r="142" spans="1:6" x14ac:dyDescent="0.25">
      <c r="A142"/>
      <c r="B142"/>
      <c r="C142"/>
      <c r="D142"/>
      <c r="E142"/>
      <c r="F142"/>
    </row>
    <row r="143" spans="1:6" x14ac:dyDescent="0.25">
      <c r="A143"/>
      <c r="B143"/>
      <c r="C143"/>
      <c r="D143"/>
      <c r="E143"/>
      <c r="F143"/>
    </row>
    <row r="144" spans="1:6" x14ac:dyDescent="0.25">
      <c r="A144"/>
      <c r="B144"/>
      <c r="C144"/>
      <c r="D144"/>
      <c r="E144"/>
      <c r="F144"/>
    </row>
    <row r="145" spans="1:7" x14ac:dyDescent="0.25">
      <c r="A145"/>
      <c r="B145"/>
      <c r="C145"/>
      <c r="D145"/>
      <c r="E145"/>
      <c r="F145"/>
    </row>
    <row r="146" spans="1:7" x14ac:dyDescent="0.25">
      <c r="A146"/>
      <c r="B146"/>
      <c r="C146"/>
      <c r="D146"/>
      <c r="E146"/>
      <c r="F146"/>
    </row>
    <row r="147" spans="1:7" x14ac:dyDescent="0.25">
      <c r="A147"/>
      <c r="B147"/>
      <c r="C147"/>
      <c r="D147"/>
      <c r="E147"/>
      <c r="F147"/>
    </row>
    <row r="148" spans="1:7" x14ac:dyDescent="0.25">
      <c r="A148"/>
      <c r="B148"/>
      <c r="C148"/>
      <c r="D148"/>
      <c r="E148"/>
      <c r="F148"/>
    </row>
    <row r="149" spans="1:7" x14ac:dyDescent="0.25">
      <c r="A149"/>
      <c r="B149"/>
      <c r="C149"/>
      <c r="D149"/>
      <c r="E149"/>
      <c r="F149"/>
    </row>
    <row r="150" spans="1:7" x14ac:dyDescent="0.25">
      <c r="A150"/>
      <c r="B150"/>
      <c r="C150"/>
      <c r="D150"/>
      <c r="E150"/>
      <c r="F150"/>
    </row>
    <row r="151" spans="1:7" x14ac:dyDescent="0.25">
      <c r="A151"/>
      <c r="B151"/>
      <c r="C151"/>
      <c r="D151"/>
      <c r="E151"/>
      <c r="F151"/>
    </row>
    <row r="152" spans="1:7" x14ac:dyDescent="0.25">
      <c r="A152"/>
      <c r="B152"/>
      <c r="C152"/>
      <c r="D152"/>
      <c r="E152"/>
      <c r="F152"/>
    </row>
    <row r="153" spans="1:7" x14ac:dyDescent="0.25">
      <c r="A153"/>
      <c r="B153"/>
      <c r="C153"/>
      <c r="D153"/>
      <c r="E153"/>
      <c r="F153"/>
    </row>
    <row r="154" spans="1:7" x14ac:dyDescent="0.25">
      <c r="A154" s="39"/>
      <c r="B154" s="40"/>
      <c r="C154" s="40"/>
      <c r="D154" s="40"/>
      <c r="E154" s="40"/>
      <c r="F154" s="40"/>
      <c r="G154" s="16"/>
    </row>
    <row r="155" spans="1:7" x14ac:dyDescent="0.25">
      <c r="A155" s="39"/>
      <c r="B155" s="40"/>
      <c r="C155" s="40"/>
      <c r="D155" s="40"/>
      <c r="E155" s="40"/>
      <c r="F155" s="40"/>
      <c r="G155" s="16"/>
    </row>
    <row r="156" spans="1:7" x14ac:dyDescent="0.25">
      <c r="A156" s="39"/>
      <c r="B156" s="40"/>
      <c r="C156" s="40"/>
      <c r="D156" s="40"/>
      <c r="E156" s="40"/>
      <c r="F156" s="40"/>
      <c r="G156" s="16"/>
    </row>
    <row r="157" spans="1:7" x14ac:dyDescent="0.25">
      <c r="A157" s="39"/>
      <c r="B157" s="40"/>
      <c r="C157" s="40"/>
      <c r="D157" s="40"/>
      <c r="E157" s="40"/>
      <c r="F157" s="40"/>
      <c r="G157" s="16"/>
    </row>
    <row r="158" spans="1:7" x14ac:dyDescent="0.25">
      <c r="A158" s="39"/>
      <c r="B158" s="40"/>
      <c r="C158" s="40"/>
      <c r="D158" s="40"/>
      <c r="E158" s="40"/>
      <c r="F158" s="40"/>
      <c r="G158" s="16"/>
    </row>
    <row r="159" spans="1:7" x14ac:dyDescent="0.25">
      <c r="A159" s="39"/>
      <c r="B159" s="40"/>
      <c r="C159" s="40"/>
      <c r="D159" s="40"/>
      <c r="E159" s="40"/>
      <c r="F159" s="40"/>
      <c r="G159" s="16"/>
    </row>
    <row r="160" spans="1:7" x14ac:dyDescent="0.25">
      <c r="A160" s="39"/>
      <c r="B160" s="40"/>
      <c r="C160" s="40"/>
      <c r="D160" s="40"/>
      <c r="E160" s="40"/>
      <c r="F160" s="40"/>
      <c r="G160" s="16"/>
    </row>
    <row r="161" spans="1:7" x14ac:dyDescent="0.25">
      <c r="A161" s="39"/>
      <c r="B161" s="40"/>
      <c r="C161" s="40"/>
      <c r="D161" s="40"/>
      <c r="E161" s="40"/>
      <c r="F161" s="40"/>
      <c r="G161" s="16"/>
    </row>
    <row r="162" spans="1:7" x14ac:dyDescent="0.25">
      <c r="A162" s="39"/>
      <c r="B162" s="40"/>
      <c r="C162" s="40"/>
      <c r="D162" s="40"/>
      <c r="E162" s="40"/>
      <c r="F162" s="40"/>
      <c r="G162" s="16"/>
    </row>
    <row r="163" spans="1:7" x14ac:dyDescent="0.25">
      <c r="A163" s="39"/>
      <c r="B163" s="40"/>
      <c r="C163" s="40"/>
      <c r="D163" s="40"/>
      <c r="E163" s="40"/>
      <c r="F163" s="40"/>
      <c r="G163" s="16"/>
    </row>
    <row r="164" spans="1:7" x14ac:dyDescent="0.25">
      <c r="A164" s="39"/>
      <c r="B164" s="40"/>
      <c r="C164" s="40"/>
      <c r="D164" s="40"/>
      <c r="E164" s="40"/>
      <c r="F164" s="40"/>
      <c r="G164" s="16"/>
    </row>
    <row r="165" spans="1:7" x14ac:dyDescent="0.25">
      <c r="A165" s="39"/>
      <c r="B165" s="40"/>
      <c r="C165" s="40"/>
      <c r="D165" s="40"/>
      <c r="E165" s="40"/>
      <c r="F165" s="40"/>
      <c r="G165" s="16"/>
    </row>
    <row r="166" spans="1:7" x14ac:dyDescent="0.25">
      <c r="A166" s="39"/>
      <c r="B166" s="40"/>
      <c r="C166" s="40"/>
      <c r="D166" s="40"/>
      <c r="E166" s="40"/>
      <c r="F166" s="40"/>
      <c r="G166" s="16"/>
    </row>
    <row r="167" spans="1:7" x14ac:dyDescent="0.25">
      <c r="A167" s="39"/>
      <c r="B167" s="40"/>
      <c r="C167" s="40"/>
      <c r="D167" s="40"/>
      <c r="E167" s="40"/>
      <c r="F167" s="40"/>
      <c r="G167" s="16"/>
    </row>
    <row r="168" spans="1:7" x14ac:dyDescent="0.25">
      <c r="A168" s="39"/>
      <c r="B168" s="40"/>
      <c r="C168" s="40"/>
      <c r="D168" s="40"/>
      <c r="E168" s="40"/>
      <c r="F168" s="40"/>
      <c r="G168" s="16"/>
    </row>
    <row r="169" spans="1:7" x14ac:dyDescent="0.25">
      <c r="A169" s="39"/>
      <c r="B169" s="40"/>
      <c r="C169" s="40"/>
      <c r="D169" s="40"/>
      <c r="E169" s="40"/>
      <c r="F169" s="40"/>
      <c r="G169" s="16"/>
    </row>
    <row r="170" spans="1:7" x14ac:dyDescent="0.25">
      <c r="A170" s="39"/>
      <c r="B170" s="40"/>
      <c r="C170" s="40"/>
      <c r="D170" s="40"/>
      <c r="E170" s="40"/>
      <c r="F170" s="40"/>
      <c r="G170" s="16"/>
    </row>
    <row r="171" spans="1:7" x14ac:dyDescent="0.25">
      <c r="A171" s="39"/>
      <c r="B171" s="40"/>
      <c r="C171" s="40"/>
      <c r="D171" s="40"/>
      <c r="E171" s="40"/>
      <c r="F171" s="40"/>
      <c r="G171" s="16"/>
    </row>
    <row r="172" spans="1:7" x14ac:dyDescent="0.25">
      <c r="A172" s="39"/>
      <c r="B172" s="40"/>
      <c r="C172" s="40"/>
      <c r="D172" s="40"/>
      <c r="E172" s="40"/>
      <c r="F172" s="40"/>
      <c r="G172" s="16"/>
    </row>
    <row r="173" spans="1:7" x14ac:dyDescent="0.25">
      <c r="A173" s="39"/>
      <c r="B173" s="40"/>
      <c r="C173" s="40"/>
      <c r="D173" s="40"/>
      <c r="E173" s="40"/>
      <c r="F173" s="40"/>
      <c r="G173" s="16"/>
    </row>
    <row r="174" spans="1:7" x14ac:dyDescent="0.25">
      <c r="A174" s="39"/>
      <c r="B174" s="40"/>
      <c r="C174" s="40"/>
      <c r="D174" s="40"/>
      <c r="E174" s="40"/>
      <c r="F174" s="40"/>
      <c r="G174" s="16"/>
    </row>
    <row r="175" spans="1:7" x14ac:dyDescent="0.25">
      <c r="A175" s="39"/>
      <c r="B175" s="40"/>
      <c r="C175" s="40"/>
      <c r="D175" s="40"/>
      <c r="E175" s="40"/>
      <c r="F175" s="40"/>
      <c r="G175" s="16"/>
    </row>
    <row r="176" spans="1:7" x14ac:dyDescent="0.25">
      <c r="A176" s="39"/>
      <c r="B176" s="40"/>
      <c r="C176" s="40"/>
      <c r="D176" s="40"/>
      <c r="E176" s="40"/>
      <c r="F176" s="40"/>
      <c r="G176" s="16"/>
    </row>
    <row r="177" spans="1:7" x14ac:dyDescent="0.25">
      <c r="A177" s="39"/>
      <c r="B177" s="40"/>
      <c r="C177" s="40"/>
      <c r="D177" s="40"/>
      <c r="E177" s="40"/>
      <c r="F177" s="40"/>
      <c r="G177" s="16"/>
    </row>
    <row r="178" spans="1:7" x14ac:dyDescent="0.25">
      <c r="A178" s="39"/>
      <c r="B178" s="40"/>
      <c r="C178" s="40"/>
      <c r="D178" s="40"/>
      <c r="E178" s="40"/>
      <c r="F178" s="40"/>
      <c r="G178" s="16"/>
    </row>
    <row r="179" spans="1:7" x14ac:dyDescent="0.25">
      <c r="A179" s="39"/>
      <c r="B179" s="40"/>
      <c r="C179" s="40"/>
      <c r="D179" s="40"/>
      <c r="E179" s="40"/>
      <c r="F179" s="40"/>
      <c r="G179" s="16"/>
    </row>
    <row r="180" spans="1:7" x14ac:dyDescent="0.25">
      <c r="A180" s="39"/>
      <c r="B180" s="40"/>
      <c r="C180" s="40"/>
      <c r="D180" s="40"/>
      <c r="E180" s="40"/>
      <c r="F180" s="40"/>
      <c r="G180" s="16"/>
    </row>
    <row r="181" spans="1:7" x14ac:dyDescent="0.25">
      <c r="A181" s="39"/>
      <c r="B181" s="40"/>
      <c r="C181" s="40"/>
      <c r="D181" s="40"/>
      <c r="E181" s="40"/>
      <c r="F181" s="40"/>
      <c r="G181" s="16"/>
    </row>
    <row r="182" spans="1:7" x14ac:dyDescent="0.25">
      <c r="A182" s="39"/>
      <c r="B182" s="40"/>
      <c r="C182" s="40"/>
      <c r="D182" s="40"/>
      <c r="E182" s="40"/>
      <c r="F182" s="40"/>
      <c r="G182" s="16"/>
    </row>
    <row r="183" spans="1:7" x14ac:dyDescent="0.25">
      <c r="A183" s="39"/>
      <c r="B183" s="40"/>
      <c r="C183" s="40"/>
      <c r="D183" s="40"/>
      <c r="E183" s="40"/>
      <c r="F183" s="40"/>
      <c r="G183" s="16"/>
    </row>
    <row r="184" spans="1:7" x14ac:dyDescent="0.25">
      <c r="A184" s="39"/>
      <c r="B184" s="40"/>
      <c r="C184" s="40"/>
      <c r="D184" s="40"/>
      <c r="E184" s="40"/>
      <c r="F184" s="40"/>
      <c r="G184" s="16"/>
    </row>
    <row r="185" spans="1:7" x14ac:dyDescent="0.25">
      <c r="A185" s="39"/>
      <c r="B185" s="40"/>
      <c r="C185" s="40"/>
      <c r="D185" s="40"/>
      <c r="E185" s="40"/>
      <c r="F185" s="40"/>
      <c r="G185" s="16"/>
    </row>
    <row r="186" spans="1:7" x14ac:dyDescent="0.25">
      <c r="A186" s="39"/>
      <c r="B186" s="40"/>
      <c r="C186" s="40"/>
      <c r="D186" s="40"/>
      <c r="E186" s="40"/>
      <c r="F186" s="40"/>
      <c r="G186" s="16"/>
    </row>
    <row r="187" spans="1:7" x14ac:dyDescent="0.25">
      <c r="A187" s="39"/>
      <c r="B187" s="40"/>
      <c r="C187" s="40"/>
      <c r="D187" s="40"/>
      <c r="E187" s="40"/>
      <c r="F187" s="40"/>
      <c r="G187" s="16"/>
    </row>
    <row r="188" spans="1:7" x14ac:dyDescent="0.25">
      <c r="A188" s="39"/>
      <c r="B188" s="40"/>
      <c r="C188" s="40"/>
      <c r="D188" s="40"/>
      <c r="E188" s="40"/>
      <c r="F188" s="40"/>
      <c r="G188" s="16"/>
    </row>
    <row r="189" spans="1:7" x14ac:dyDescent="0.25">
      <c r="A189" s="39"/>
      <c r="B189" s="40"/>
      <c r="C189" s="40"/>
      <c r="D189" s="40"/>
      <c r="E189" s="40"/>
      <c r="F189" s="40"/>
      <c r="G189" s="16"/>
    </row>
    <row r="190" spans="1:7" x14ac:dyDescent="0.25">
      <c r="A190" s="39"/>
      <c r="B190" s="40"/>
      <c r="C190" s="40"/>
      <c r="D190" s="40"/>
      <c r="E190" s="40"/>
      <c r="F190" s="40"/>
      <c r="G190" s="16"/>
    </row>
    <row r="191" spans="1:7" x14ac:dyDescent="0.25">
      <c r="A191" s="39"/>
      <c r="B191" s="40"/>
      <c r="C191" s="40"/>
      <c r="D191" s="40"/>
      <c r="E191" s="40"/>
      <c r="F191" s="40"/>
      <c r="G191" s="16"/>
    </row>
    <row r="192" spans="1:7" x14ac:dyDescent="0.25">
      <c r="A192" s="39"/>
      <c r="B192" s="40"/>
      <c r="C192" s="40"/>
      <c r="D192" s="40"/>
      <c r="E192" s="40"/>
      <c r="F192" s="40"/>
      <c r="G192" s="16"/>
    </row>
    <row r="193" spans="1:7" x14ac:dyDescent="0.25">
      <c r="A193" s="39"/>
      <c r="B193" s="40"/>
      <c r="C193" s="40"/>
      <c r="D193" s="40"/>
      <c r="E193" s="40"/>
      <c r="F193" s="40"/>
      <c r="G193" s="16"/>
    </row>
    <row r="194" spans="1:7" x14ac:dyDescent="0.25">
      <c r="A194" s="39"/>
      <c r="B194" s="40"/>
      <c r="C194" s="40"/>
      <c r="D194" s="40"/>
      <c r="E194" s="40"/>
      <c r="F194" s="40"/>
      <c r="G194" s="16"/>
    </row>
    <row r="195" spans="1:7" x14ac:dyDescent="0.25">
      <c r="A195" s="39"/>
      <c r="B195" s="40"/>
      <c r="C195" s="40"/>
      <c r="D195" s="40"/>
      <c r="E195" s="40"/>
      <c r="F195" s="40"/>
      <c r="G195" s="16"/>
    </row>
    <row r="196" spans="1:7" x14ac:dyDescent="0.25">
      <c r="A196" s="39"/>
      <c r="B196" s="40"/>
      <c r="C196" s="40"/>
      <c r="D196" s="40"/>
      <c r="E196" s="40"/>
      <c r="F196" s="40"/>
      <c r="G196" s="16"/>
    </row>
    <row r="197" spans="1:7" x14ac:dyDescent="0.25">
      <c r="A197" s="39"/>
      <c r="B197" s="40"/>
      <c r="C197" s="40"/>
      <c r="D197" s="40"/>
      <c r="E197" s="40"/>
      <c r="F197" s="40"/>
      <c r="G197" s="16"/>
    </row>
    <row r="198" spans="1:7" x14ac:dyDescent="0.25">
      <c r="A198" s="39"/>
      <c r="B198" s="40"/>
      <c r="C198" s="40"/>
      <c r="D198" s="40"/>
      <c r="E198" s="40"/>
      <c r="F198" s="40"/>
      <c r="G198" s="16"/>
    </row>
    <row r="199" spans="1:7" x14ac:dyDescent="0.25">
      <c r="A199" s="39"/>
      <c r="B199" s="40"/>
      <c r="C199" s="40"/>
      <c r="D199" s="40"/>
      <c r="E199" s="40"/>
      <c r="F199" s="40"/>
      <c r="G199" s="16"/>
    </row>
    <row r="200" spans="1:7" x14ac:dyDescent="0.25">
      <c r="A200" s="39"/>
      <c r="B200" s="40"/>
      <c r="C200" s="40"/>
      <c r="D200" s="40"/>
      <c r="E200" s="40"/>
      <c r="F200" s="40"/>
      <c r="G200" s="16"/>
    </row>
    <row r="201" spans="1:7" x14ac:dyDescent="0.25">
      <c r="A201" s="39"/>
      <c r="B201" s="40"/>
      <c r="C201" s="40"/>
      <c r="D201" s="40"/>
      <c r="E201" s="40"/>
      <c r="F201" s="40"/>
      <c r="G201" s="16"/>
    </row>
    <row r="202" spans="1:7" x14ac:dyDescent="0.25">
      <c r="A202" s="39"/>
      <c r="B202" s="40"/>
      <c r="C202" s="40"/>
      <c r="D202" s="40"/>
      <c r="E202" s="40"/>
      <c r="F202" s="40"/>
      <c r="G202" s="16"/>
    </row>
    <row r="203" spans="1:7" x14ac:dyDescent="0.25">
      <c r="A203" s="39"/>
      <c r="B203" s="40"/>
      <c r="C203" s="40"/>
      <c r="D203" s="40"/>
      <c r="E203" s="40"/>
      <c r="F203" s="40"/>
      <c r="G203" s="16"/>
    </row>
    <row r="204" spans="1:7" x14ac:dyDescent="0.25">
      <c r="A204" s="39"/>
      <c r="B204" s="40"/>
      <c r="C204" s="40"/>
      <c r="D204" s="40"/>
      <c r="E204" s="40"/>
      <c r="F204" s="40"/>
      <c r="G204" s="16"/>
    </row>
    <row r="205" spans="1:7" x14ac:dyDescent="0.25">
      <c r="A205" s="39"/>
      <c r="B205" s="40"/>
      <c r="C205" s="40"/>
      <c r="D205" s="40"/>
      <c r="E205" s="40"/>
      <c r="F205" s="40"/>
      <c r="G205" s="16"/>
    </row>
    <row r="206" spans="1:7" x14ac:dyDescent="0.25">
      <c r="A206" s="39"/>
      <c r="B206" s="40"/>
      <c r="C206" s="40"/>
      <c r="D206" s="40"/>
      <c r="E206" s="40"/>
      <c r="F206" s="40"/>
      <c r="G206" s="16"/>
    </row>
    <row r="207" spans="1:7" x14ac:dyDescent="0.25">
      <c r="A207" s="39"/>
      <c r="B207" s="40"/>
      <c r="C207" s="40"/>
      <c r="D207" s="40"/>
      <c r="E207" s="40"/>
      <c r="F207" s="40"/>
      <c r="G207" s="16"/>
    </row>
    <row r="208" spans="1:7" x14ac:dyDescent="0.25">
      <c r="A208" s="39"/>
      <c r="B208" s="40"/>
      <c r="C208" s="40"/>
      <c r="D208" s="40"/>
      <c r="E208" s="40"/>
      <c r="F208" s="40"/>
      <c r="G208" s="16"/>
    </row>
    <row r="209" spans="1:7" x14ac:dyDescent="0.25">
      <c r="A209" s="39"/>
      <c r="B209" s="40"/>
      <c r="C209" s="40"/>
      <c r="D209" s="40"/>
      <c r="E209" s="40"/>
      <c r="F209" s="40"/>
      <c r="G209" s="16"/>
    </row>
    <row r="210" spans="1:7" x14ac:dyDescent="0.25">
      <c r="A210" s="39"/>
      <c r="B210" s="40"/>
      <c r="C210" s="40"/>
      <c r="D210" s="40"/>
      <c r="E210" s="40"/>
      <c r="F210" s="40"/>
      <c r="G210" s="16"/>
    </row>
    <row r="211" spans="1:7" x14ac:dyDescent="0.25">
      <c r="A211" s="39"/>
      <c r="B211" s="40"/>
      <c r="C211" s="40"/>
      <c r="D211" s="40"/>
      <c r="E211" s="40"/>
      <c r="F211" s="40"/>
      <c r="G211" s="16"/>
    </row>
    <row r="212" spans="1:7" x14ac:dyDescent="0.25">
      <c r="A212" s="39"/>
      <c r="B212" s="40"/>
      <c r="C212" s="40"/>
      <c r="D212" s="40"/>
      <c r="E212" s="40"/>
      <c r="F212" s="40"/>
      <c r="G212" s="16"/>
    </row>
    <row r="213" spans="1:7" x14ac:dyDescent="0.25">
      <c r="A213" s="39"/>
      <c r="B213" s="40"/>
      <c r="C213" s="40"/>
      <c r="D213" s="40"/>
      <c r="E213" s="40"/>
      <c r="F213" s="40"/>
      <c r="G213" s="16"/>
    </row>
    <row r="214" spans="1:7" x14ac:dyDescent="0.25">
      <c r="A214" s="39"/>
      <c r="B214" s="40"/>
      <c r="C214" s="40"/>
      <c r="D214" s="40"/>
      <c r="E214" s="40"/>
      <c r="F214" s="40"/>
      <c r="G214" s="16"/>
    </row>
    <row r="215" spans="1:7" x14ac:dyDescent="0.25">
      <c r="A215" s="39"/>
      <c r="B215" s="40"/>
      <c r="C215" s="40"/>
      <c r="D215" s="40"/>
      <c r="E215" s="40"/>
      <c r="F215" s="40"/>
      <c r="G215" s="16"/>
    </row>
    <row r="216" spans="1:7" x14ac:dyDescent="0.25">
      <c r="A216" s="39"/>
      <c r="B216" s="40"/>
      <c r="C216" s="40"/>
      <c r="D216" s="40"/>
      <c r="E216" s="40"/>
      <c r="F216" s="40"/>
      <c r="G216" s="16"/>
    </row>
    <row r="217" spans="1:7" x14ac:dyDescent="0.25">
      <c r="A217" s="39"/>
      <c r="B217" s="40"/>
      <c r="C217" s="40"/>
      <c r="D217" s="40"/>
      <c r="E217" s="40"/>
      <c r="F217" s="40"/>
      <c r="G217" s="16"/>
    </row>
    <row r="218" spans="1:7" x14ac:dyDescent="0.25">
      <c r="A218" s="39"/>
      <c r="B218" s="40"/>
      <c r="C218" s="40"/>
      <c r="D218" s="40"/>
      <c r="E218" s="40"/>
      <c r="F218" s="40"/>
      <c r="G218" s="16"/>
    </row>
    <row r="219" spans="1:7" x14ac:dyDescent="0.25">
      <c r="A219" s="39"/>
      <c r="B219" s="40"/>
      <c r="C219" s="40"/>
      <c r="D219" s="40"/>
      <c r="E219" s="40"/>
      <c r="F219" s="40"/>
      <c r="G219" s="16"/>
    </row>
    <row r="220" spans="1:7" x14ac:dyDescent="0.25">
      <c r="A220" s="39"/>
      <c r="B220" s="40"/>
      <c r="C220" s="40"/>
      <c r="D220" s="40"/>
      <c r="E220" s="40"/>
      <c r="F220" s="40"/>
      <c r="G220" s="16"/>
    </row>
    <row r="221" spans="1:7" x14ac:dyDescent="0.25">
      <c r="A221" s="39"/>
      <c r="B221" s="40"/>
      <c r="C221" s="40"/>
      <c r="D221" s="40"/>
      <c r="E221" s="40"/>
      <c r="F221" s="40"/>
      <c r="G221" s="16"/>
    </row>
    <row r="222" spans="1:7" x14ac:dyDescent="0.25">
      <c r="A222" s="39"/>
      <c r="B222" s="40"/>
      <c r="C222" s="40"/>
      <c r="D222" s="40"/>
      <c r="E222" s="40"/>
      <c r="F222" s="40"/>
      <c r="G222" s="16"/>
    </row>
    <row r="223" spans="1:7" x14ac:dyDescent="0.25">
      <c r="A223" s="39"/>
      <c r="B223" s="40"/>
      <c r="C223" s="40"/>
      <c r="D223" s="40"/>
      <c r="E223" s="40"/>
      <c r="F223" s="40"/>
      <c r="G223" s="16"/>
    </row>
  </sheetData>
  <mergeCells count="36">
    <mergeCell ref="B8:F8"/>
    <mergeCell ref="B3:F3"/>
    <mergeCell ref="B4:D4"/>
    <mergeCell ref="B5:F5"/>
    <mergeCell ref="B6:F6"/>
    <mergeCell ref="B7:F7"/>
    <mergeCell ref="B24:E24"/>
    <mergeCell ref="B9:E9"/>
    <mergeCell ref="B10:F10"/>
    <mergeCell ref="B12:F12"/>
    <mergeCell ref="B13:E13"/>
    <mergeCell ref="B15:F15"/>
    <mergeCell ref="B17:D17"/>
    <mergeCell ref="E17:F17"/>
    <mergeCell ref="B18:F18"/>
    <mergeCell ref="B19:E19"/>
    <mergeCell ref="A20:E20"/>
    <mergeCell ref="B21:F21"/>
    <mergeCell ref="B23:F23"/>
    <mergeCell ref="B37:F37"/>
    <mergeCell ref="B25:F25"/>
    <mergeCell ref="B26:F26"/>
    <mergeCell ref="B27:F27"/>
    <mergeCell ref="B28:F28"/>
    <mergeCell ref="B30:D30"/>
    <mergeCell ref="E30:F30"/>
    <mergeCell ref="B31:F31"/>
    <mergeCell ref="B32:E32"/>
    <mergeCell ref="A33:E33"/>
    <mergeCell ref="B34:F34"/>
    <mergeCell ref="B36:F36"/>
    <mergeCell ref="B39:F39"/>
    <mergeCell ref="B42:F42"/>
    <mergeCell ref="B43:F43"/>
    <mergeCell ref="B44:E44"/>
    <mergeCell ref="A45:F45"/>
  </mergeCells>
  <printOptions horizontalCentered="1" verticalCentered="1" gridLines="1"/>
  <pageMargins left="0.25" right="0.25" top="0.35" bottom="0.32" header="0.21" footer="0.18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1</vt:lpstr>
      <vt:lpstr>Grid</vt:lpstr>
      <vt:lpstr>Grid!Print_Area</vt:lpstr>
      <vt:lpstr>'Table 1'!Print_Area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Grid 3.31.PMC.xlsx</dc:title>
  <dc:subject/>
  <dc:creator>alsmith</dc:creator>
  <cp:keywords/>
  <dc:description/>
  <cp:lastModifiedBy>JLE</cp:lastModifiedBy>
  <cp:revision/>
  <dcterms:created xsi:type="dcterms:W3CDTF">2015-04-16T15:38:44Z</dcterms:created>
  <dcterms:modified xsi:type="dcterms:W3CDTF">2017-04-15T16:29:53Z</dcterms:modified>
  <cp:category/>
  <cp:contentStatus/>
</cp:coreProperties>
</file>